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a3dcd073e453a7d2/GEICC/Meetings/Board of Directors/6.17.21/"/>
    </mc:Choice>
  </mc:AlternateContent>
  <xr:revisionPtr revIDLastSave="2" documentId="11_F9CC4401F5515788C15CEAFEFA7016A797F0DE38" xr6:coauthVersionLast="47" xr6:coauthVersionMax="47" xr10:uidLastSave="{8C9AB1ED-712B-4D76-A24C-4ADF8E181625}"/>
  <bookViews>
    <workbookView xWindow="28680" yWindow="-120" windowWidth="29040" windowHeight="15840" activeTab="2" xr2:uid="{00000000-000D-0000-FFFF-FFFF00000000}"/>
  </bookViews>
  <sheets>
    <sheet name="Member Companies" sheetId="6" r:id="rId1"/>
    <sheet name="Balance Sheet" sheetId="4" r:id="rId2"/>
    <sheet name="SOA" sheetId="5" r:id="rId3"/>
    <sheet name="Check Detail" sheetId="3" r:id="rId4"/>
    <sheet name="Deposit Detail" sheetId="1" r:id="rId5"/>
    <sheet name="TR 06142021" sheetId="2" r:id="rId6"/>
  </sheets>
  <definedNames>
    <definedName name="_xlnm.Print_Titles" localSheetId="1">'Balance Sheet'!$4:$5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B20" i="6" l="1"/>
  <c r="F14" i="5"/>
  <c r="F15" i="5"/>
  <c r="F16" i="5"/>
  <c r="F17" i="5"/>
  <c r="C18" i="5"/>
  <c r="F18" i="5" s="1"/>
  <c r="E18" i="5"/>
  <c r="F23" i="5"/>
  <c r="F24" i="5"/>
  <c r="F25" i="5"/>
  <c r="C26" i="5"/>
  <c r="F26" i="5" s="1"/>
  <c r="E26" i="5"/>
  <c r="F29" i="5"/>
  <c r="F30" i="5"/>
  <c r="C31" i="5"/>
  <c r="F31" i="5" s="1"/>
  <c r="E31" i="5"/>
  <c r="F34" i="5"/>
  <c r="F35" i="5"/>
  <c r="F36" i="5"/>
  <c r="F37" i="5"/>
  <c r="F38" i="5"/>
  <c r="F39" i="5"/>
  <c r="C40" i="5"/>
  <c r="F40" i="5" s="1"/>
  <c r="E40" i="5"/>
  <c r="F43" i="5"/>
  <c r="F44" i="5"/>
  <c r="F45" i="5"/>
  <c r="C46" i="5"/>
  <c r="E46" i="5"/>
  <c r="F46" i="5"/>
  <c r="F49" i="5"/>
  <c r="F50" i="5"/>
  <c r="F51" i="5"/>
  <c r="F52" i="5"/>
  <c r="C53" i="5"/>
  <c r="E53" i="5"/>
  <c r="F53" i="5"/>
  <c r="C56" i="5"/>
  <c r="C28" i="4"/>
  <c r="C20" i="4"/>
  <c r="C22" i="4" s="1"/>
  <c r="C12" i="4"/>
  <c r="C14" i="4" s="1"/>
  <c r="E56" i="5" l="1"/>
  <c r="E58" i="5" s="1"/>
  <c r="C58" i="5"/>
  <c r="C30" i="4"/>
  <c r="F58" i="5" l="1"/>
  <c r="F56" i="5"/>
  <c r="E52" i="1"/>
  <c r="F44" i="3"/>
  <c r="G31" i="2" l="1"/>
  <c r="D10" i="2"/>
  <c r="D6" i="2"/>
  <c r="D13" i="2" s="1"/>
  <c r="D1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Farsee, Angie</author>
  </authors>
  <commentList>
    <comment ref="A1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<sst xmlns="http://schemas.openxmlformats.org/spreadsheetml/2006/main" count="479" uniqueCount="235">
  <si>
    <t>Date</t>
  </si>
  <si>
    <t>Transaction Type</t>
  </si>
  <si>
    <t>Num</t>
  </si>
  <si>
    <t>Customer</t>
  </si>
  <si>
    <t>Memo/Description</t>
  </si>
  <si>
    <t>Amount</t>
  </si>
  <si>
    <t>01/20/2021</t>
  </si>
  <si>
    <t>Payment</t>
  </si>
  <si>
    <t>HB Next</t>
  </si>
  <si>
    <t>MEAG Power</t>
  </si>
  <si>
    <t>Municipal Gas Authority of Georgia</t>
  </si>
  <si>
    <t>Construction Education Foundation of Georgia</t>
  </si>
  <si>
    <t>Atlanta Electrical Contractors Association</t>
  </si>
  <si>
    <t>01/28/2021</t>
  </si>
  <si>
    <t>Oglethorpe Family of Companies</t>
  </si>
  <si>
    <t>Artera</t>
  </si>
  <si>
    <t>02/22/2021</t>
  </si>
  <si>
    <t>Georgia Power Company</t>
  </si>
  <si>
    <t>Electric Cities of Georgia</t>
  </si>
  <si>
    <t>03/09/2021</t>
  </si>
  <si>
    <t>SRS Community Reuse Organization</t>
  </si>
  <si>
    <t>Atlanta Gas Light</t>
  </si>
  <si>
    <t>03/10/2021</t>
  </si>
  <si>
    <t>Sales Receipt</t>
  </si>
  <si>
    <t>City of Commerce</t>
  </si>
  <si>
    <t>2021 Golf Tournament - Foursome</t>
  </si>
  <si>
    <t>Boswell Electrical &amp; Communication Supply</t>
  </si>
  <si>
    <t>2021 GEICC Golf Tournament - Foursome and Hole Sponsorship</t>
  </si>
  <si>
    <t>03/15/2021</t>
  </si>
  <si>
    <t>Aubrey Silvey Enterprise, Inc.</t>
  </si>
  <si>
    <t>03/18/2021</t>
  </si>
  <si>
    <t>Altamaha EMC</t>
  </si>
  <si>
    <t>2021 GEICC Golf Tournament - Foursome</t>
  </si>
  <si>
    <t>2021 Golf Tournament - Hole Sponsorship</t>
  </si>
  <si>
    <t>2021 GEICC Golf Tournament - Hole Sponsorship</t>
  </si>
  <si>
    <t>03/22/2021</t>
  </si>
  <si>
    <t>Diversified Utility Services, LLC</t>
  </si>
  <si>
    <t>Georgia EMC</t>
  </si>
  <si>
    <t>2021 GEICC Golf Tournament - Additional Payment - Foursome &amp; Hole Sponsorship.  Rec. $400 on 3/18/2021.</t>
  </si>
  <si>
    <t>Diane McClearen</t>
  </si>
  <si>
    <t>2021 Golf Tournament - Test Square</t>
  </si>
  <si>
    <t>03/25/2021</t>
  </si>
  <si>
    <t>Whitehead &amp; Associates</t>
  </si>
  <si>
    <t>2021 GEICC Golf Tournament - Foursome &amp; Hole Sponsorship</t>
  </si>
  <si>
    <t>03/29/2021</t>
  </si>
  <si>
    <t>NRECA</t>
  </si>
  <si>
    <t>Walton EMC</t>
  </si>
  <si>
    <t>04/05/2021</t>
  </si>
  <si>
    <t>Technical College System of Georgia</t>
  </si>
  <si>
    <t>Pike Enterprises, LLC</t>
  </si>
  <si>
    <t>Gresco</t>
  </si>
  <si>
    <t>04/06/2021</t>
  </si>
  <si>
    <t>04/08/2021</t>
  </si>
  <si>
    <t>Greystone Power</t>
  </si>
  <si>
    <t>04/22/2021</t>
  </si>
  <si>
    <t>AGL Resources</t>
  </si>
  <si>
    <t>GEICC Golf Tournament</t>
  </si>
  <si>
    <t>04/26/2021</t>
  </si>
  <si>
    <t>Tri-State Utilities</t>
  </si>
  <si>
    <t>04/29/2021</t>
  </si>
  <si>
    <t>2021 GEICC Golf Tournament - Platinum Level + Foursome &amp; Hole Sponsorship</t>
  </si>
  <si>
    <t>2021 GEICC Golf Tournament - Platinum Sponsorship</t>
  </si>
  <si>
    <t>Southern Company</t>
  </si>
  <si>
    <t>Hubbell</t>
  </si>
  <si>
    <t>05/03/2021</t>
  </si>
  <si>
    <t>05/04/2021</t>
  </si>
  <si>
    <t>Cobb EMC</t>
  </si>
  <si>
    <t>Georgia Energy &amp; Industrial Construction Consortium</t>
  </si>
  <si>
    <t>GEORGIA ENERGY &amp; INDUSTRIAL CONSTRUCTION CONSORTIUM</t>
  </si>
  <si>
    <t xml:space="preserve">Deposit Detail </t>
  </si>
  <si>
    <t>QB Balance as of 1/1/2020</t>
  </si>
  <si>
    <t>Deposits:</t>
  </si>
  <si>
    <t>Checks/Expenses:</t>
  </si>
  <si>
    <t xml:space="preserve"> </t>
  </si>
  <si>
    <t>Net (QB Balance):</t>
  </si>
  <si>
    <t>QB Balance</t>
  </si>
  <si>
    <t>Outstanding Checks/Variance</t>
  </si>
  <si>
    <t>QB Account True-up</t>
  </si>
  <si>
    <t>Net balance (row 6)</t>
  </si>
  <si>
    <t>Projected Balance</t>
  </si>
  <si>
    <t>Unpaid</t>
  </si>
  <si>
    <t xml:space="preserve">AGL (SoCoGas) </t>
  </si>
  <si>
    <t>Aubrey Silvey</t>
  </si>
  <si>
    <t xml:space="preserve">Diversified </t>
  </si>
  <si>
    <t>ECGA</t>
  </si>
  <si>
    <t>GA Power</t>
  </si>
  <si>
    <t>Pike</t>
  </si>
  <si>
    <t>SRS</t>
  </si>
  <si>
    <t>TCGS</t>
  </si>
  <si>
    <t>Check Detail</t>
  </si>
  <si>
    <t>Name</t>
  </si>
  <si>
    <t>01/01/2021</t>
  </si>
  <si>
    <t>Expense</t>
  </si>
  <si>
    <t>Intuit Quickbooks</t>
  </si>
  <si>
    <t>Intuit QuickBooks Online Monthly Service Fee</t>
  </si>
  <si>
    <t>01/19/2021</t>
  </si>
  <si>
    <t>Check</t>
  </si>
  <si>
    <t>Oglethorpe Power Corporation</t>
  </si>
  <si>
    <t>GEICC 2020 Golf Tournament - Reimbursement for Gift Cards</t>
  </si>
  <si>
    <t>01/21/2021</t>
  </si>
  <si>
    <t>Lindsay Silveus</t>
  </si>
  <si>
    <t>Program management services - December 2020.</t>
  </si>
  <si>
    <t>02/01/2021</t>
  </si>
  <si>
    <t>02/02/2021</t>
  </si>
  <si>
    <t>JOYCE INC Internet Solutions</t>
  </si>
  <si>
    <t>Get Into Energy GA - Website Build - Members Login Area</t>
  </si>
  <si>
    <t>02/09/2021</t>
  </si>
  <si>
    <t>GA Secretary of State</t>
  </si>
  <si>
    <t>Annual Registration - 2021</t>
  </si>
  <si>
    <t>Program management services - January 2021.</t>
  </si>
  <si>
    <t>Georgia TSA</t>
  </si>
  <si>
    <t>2020 SLC Sponsorship - State Conference for Energy / Engineering</t>
  </si>
  <si>
    <t>03/01/2021</t>
  </si>
  <si>
    <t>03/05/2021</t>
  </si>
  <si>
    <t>Program management services and advertisements - February 2021.</t>
  </si>
  <si>
    <t>PayPal</t>
  </si>
  <si>
    <t>2021 Golf Tournament - Electric Cities of Georgia - Hole Sponsorship</t>
  </si>
  <si>
    <t>Square - Expense</t>
  </si>
  <si>
    <t>2021 GEICC Tournament - Payment received from Electric Cities of Georgia</t>
  </si>
  <si>
    <t>2021 GEICC Tournament - Payment received from Diane McClearen - Test</t>
  </si>
  <si>
    <t>2021 Golf Tournament - PayPal Fee - Whitehead &amp; Associates</t>
  </si>
  <si>
    <t>04/01/2021</t>
  </si>
  <si>
    <t>Program management services and advertisements - March 2021.</t>
  </si>
  <si>
    <t>2021 GEICC Tournament - Payment received from GA Power - Invoice #1262</t>
  </si>
  <si>
    <t>2021 GEICC Tournament - Payment received from GA Power Invoice #1261</t>
  </si>
  <si>
    <t>2021 GEICC Tournament - Payment received from MEAG Power Invoice #1260</t>
  </si>
  <si>
    <t>2021 Golf Tournament - PayPal Fee - Greystone Power</t>
  </si>
  <si>
    <t>04/28/2021</t>
  </si>
  <si>
    <t>The Georgia Club</t>
  </si>
  <si>
    <t>Golf Tournament 2022 Event Deposit</t>
  </si>
  <si>
    <t>2021 Golf Tournament - PayPal Fee - Hubbell</t>
  </si>
  <si>
    <t>2021 Golf Tournament - PayPal Fee - Southern Company</t>
  </si>
  <si>
    <t>2021 Golf Tournament - PayPal Fee - Pike</t>
  </si>
  <si>
    <t>05/01/2021</t>
  </si>
  <si>
    <t>2021 Golf Tournament - PayPal Fee - Artera Services, LLC</t>
  </si>
  <si>
    <t>2021 Golf Tournament - PayPal Fee - Cobb EMC</t>
  </si>
  <si>
    <t>January 1 - June 14, 2021</t>
  </si>
  <si>
    <t>Program management services and advertisements - April 2021.</t>
  </si>
  <si>
    <t>05/13/2021</t>
  </si>
  <si>
    <t>2021 Golf Tournament - PayPal Fee - Southern Co - W. Mallard</t>
  </si>
  <si>
    <t>05/25/2021</t>
  </si>
  <si>
    <t>2021 Golf Tournament - Invoice 051721</t>
  </si>
  <si>
    <t>GEICC 2021 Golf Tournament - Reimbursement for Gift Cards</t>
  </si>
  <si>
    <t>2021 Golf Tournament - Reimbursement for snacks &amp;  hand sanitizers.</t>
  </si>
  <si>
    <t>Adam Garmon, CPA</t>
  </si>
  <si>
    <t>2020 Tax Preparation</t>
  </si>
  <si>
    <t>06/01/2021</t>
  </si>
  <si>
    <t>Total</t>
  </si>
  <si>
    <t>2021 GEICC Golf Tournament - Foursome - Southern Co. - W. Mallard</t>
  </si>
  <si>
    <t>05/28/2021</t>
  </si>
  <si>
    <t>Snapping Shoals EMC</t>
  </si>
  <si>
    <t>Treasurer's Report - 1/1/2021 through 06/14/2021</t>
  </si>
  <si>
    <t>BBT Balance as of 6/14/20212021</t>
  </si>
  <si>
    <t>Outstanding Receivables</t>
  </si>
  <si>
    <t>Outstanding Payables</t>
  </si>
  <si>
    <t>Balance Sheet</t>
  </si>
  <si>
    <t>ASSETS</t>
  </si>
  <si>
    <t>Current Assets</t>
  </si>
  <si>
    <t>Cash in bank</t>
  </si>
  <si>
    <t>Accounts receivable</t>
  </si>
  <si>
    <t>Prepaid expenses</t>
  </si>
  <si>
    <t>Other current assets</t>
  </si>
  <si>
    <t>Total Current Assets</t>
  </si>
  <si>
    <t>TOTAL Assets</t>
  </si>
  <si>
    <t>LIABILITIES AND EQUITY</t>
  </si>
  <si>
    <t>Current Liabilities</t>
  </si>
  <si>
    <t>Accounts payable</t>
  </si>
  <si>
    <t>Other current liabilities</t>
  </si>
  <si>
    <t>Total Current Liabilities</t>
  </si>
  <si>
    <t>Total Liabilities</t>
  </si>
  <si>
    <t>Owners' Equity</t>
  </si>
  <si>
    <t>Retained earnings - beginning</t>
  </si>
  <si>
    <t>Retained earnings - current</t>
  </si>
  <si>
    <t>Net Income</t>
  </si>
  <si>
    <t>Total Owners' Equity</t>
  </si>
  <si>
    <t>TOTAL Liabilities and Equity</t>
  </si>
  <si>
    <t>Net Income (Expense)</t>
  </si>
  <si>
    <t>TOTAL EXPENSES</t>
  </si>
  <si>
    <t>TOTAL</t>
  </si>
  <si>
    <t>GA School Counselor Meeting</t>
  </si>
  <si>
    <t xml:space="preserve">Golf Tournament </t>
  </si>
  <si>
    <t>FIRST Robotics</t>
  </si>
  <si>
    <t>Career Expo</t>
  </si>
  <si>
    <t>Programs Operations:</t>
  </si>
  <si>
    <t>Products Development</t>
  </si>
  <si>
    <t>Marketing Supplies</t>
  </si>
  <si>
    <t>Marketing Services</t>
  </si>
  <si>
    <t>Marketing Operations:</t>
  </si>
  <si>
    <t>Printing and Reproduction</t>
  </si>
  <si>
    <t>Office Supplies and Postage</t>
  </si>
  <si>
    <t>Website Build/Login</t>
  </si>
  <si>
    <t xml:space="preserve">Website </t>
  </si>
  <si>
    <t>Membership Fees</t>
  </si>
  <si>
    <t>Meeting Expenses</t>
  </si>
  <si>
    <t>Dues and Subscriptions</t>
  </si>
  <si>
    <t>General Operations:</t>
  </si>
  <si>
    <t>Sponsorship/Scholarships</t>
  </si>
  <si>
    <t>Donations</t>
  </si>
  <si>
    <t>Contributions:</t>
  </si>
  <si>
    <t>Credit Card Processing/Bank Fees</t>
  </si>
  <si>
    <t>Contract Labor</t>
  </si>
  <si>
    <t>Annual Reg./Tax Prep.</t>
  </si>
  <si>
    <t xml:space="preserve">Accounting / Audit Services </t>
  </si>
  <si>
    <t>Outside Services:</t>
  </si>
  <si>
    <t>EXPENSES</t>
  </si>
  <si>
    <t>TOTAL REVENUE</t>
  </si>
  <si>
    <t>Reimbursement</t>
  </si>
  <si>
    <t>Golf Tournament</t>
  </si>
  <si>
    <t xml:space="preserve">  </t>
  </si>
  <si>
    <t>Contribution Income</t>
  </si>
  <si>
    <t>Membership Dues</t>
  </si>
  <si>
    <t>REVENUE</t>
  </si>
  <si>
    <t>AMOUNT</t>
  </si>
  <si>
    <t>DESCRIPTION</t>
  </si>
  <si>
    <t>Actual</t>
  </si>
  <si>
    <t>As of June 14, 2021</t>
  </si>
  <si>
    <t>1/1/2021 - 6/14/2021</t>
  </si>
  <si>
    <t>Statement of Activities</t>
  </si>
  <si>
    <t>Total Membership Revenue</t>
  </si>
  <si>
    <t>Pike Enterprises, Inc.</t>
  </si>
  <si>
    <t>Electric Membership Cooperatives</t>
  </si>
  <si>
    <t>Construction Education Foundation of Georiga</t>
  </si>
  <si>
    <t>Aubrey Silvey Construction</t>
  </si>
  <si>
    <t>Atlanta Gas Light/Southern Company Gas</t>
  </si>
  <si>
    <t>Artera Services, LLC</t>
  </si>
  <si>
    <t>Membership Amount</t>
  </si>
  <si>
    <t>Company</t>
  </si>
  <si>
    <t>List of Member Companies - 2021</t>
  </si>
  <si>
    <t>2021 Membership</t>
  </si>
  <si>
    <t>2020 Membership</t>
  </si>
  <si>
    <t>2021 GEICC Golf Tournament - 1/2 Platinum Sponsorship</t>
  </si>
  <si>
    <t>2021 GEICC Golf Tournament - Foursome &amp; closet to the pin hole, 2 foursomes</t>
  </si>
  <si>
    <t>QB Service Fees</t>
  </si>
  <si>
    <t>2021 Golf - Boswell - Foursome &amp; Hole Sponsorship</t>
  </si>
  <si>
    <t>2021 Golf - City of Commerce - Foursome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</si>
</sst>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#,##0.00\ _€"/>
    <numFmt numFmtId="165" formatCode="_(* #,##0.00_);_(* \(#,##0.00\);_(* &quot;-&quot;_);_(@_)"/>
    <numFmt numFmtId="166" formatCode="[$-409]mmmm\ d\,\ yyyy;@"/>
    <numFmt numFmtId="167" formatCode="mm/dd/yy;@"/>
    <numFmt numFmtId="168" formatCode="0.00_);\(0.00\)"/>
    <numFmt numFmtId="169" formatCode="[$-409]d\-mmm\-yy;@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</font>
    <font>
      <sz val="8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/>
      <right/>
      <top/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double">
        <color indexed="23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/>
      <top style="thin">
        <color indexed="64"/>
      </top>
      <bottom style="hair">
        <color indexed="23"/>
      </bottom>
      <diagonal/>
    </border>
    <border>
      <left/>
      <right/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double">
        <color indexed="2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0" fontId="0" fillId="0" borderId="0" xfId="0"/>
    <xf numFmtId="164" fontId="0" fillId="0" borderId="0" xfId="0" applyNumberFormat="1"/>
    <xf numFmtId="0" fontId="7" fillId="0" borderId="0" xfId="2" applyFont="1"/>
    <xf numFmtId="0" fontId="7" fillId="0" borderId="0" xfId="2"/>
    <xf numFmtId="44" fontId="0" fillId="0" borderId="0" xfId="3" applyFont="1"/>
    <xf numFmtId="8" fontId="7" fillId="0" borderId="0" xfId="2" applyNumberFormat="1" applyFont="1"/>
    <xf numFmtId="8" fontId="7" fillId="0" borderId="1" xfId="2" applyNumberFormat="1" applyFont="1" applyBorder="1"/>
    <xf numFmtId="44" fontId="7" fillId="0" borderId="0" xfId="2" applyNumberFormat="1"/>
    <xf numFmtId="44" fontId="8" fillId="0" borderId="0" xfId="2" applyNumberFormat="1" applyFont="1"/>
    <xf numFmtId="44" fontId="7" fillId="0" borderId="0" xfId="1" applyFont="1"/>
    <xf numFmtId="8" fontId="7" fillId="0" borderId="0" xfId="2" applyNumberFormat="1"/>
    <xf numFmtId="0" fontId="9" fillId="0" borderId="0" xfId="2" applyFont="1"/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4" fontId="0" fillId="0" borderId="0" xfId="1" applyFont="1"/>
    <xf numFmtId="44" fontId="8" fillId="0" borderId="0" xfId="1" applyFont="1"/>
    <xf numFmtId="0" fontId="16" fillId="0" borderId="0" xfId="2" applyFont="1" applyFill="1" applyBorder="1" applyAlignment="1"/>
    <xf numFmtId="0" fontId="16" fillId="0" borderId="0" xfId="2" applyFont="1" applyFill="1" applyAlignment="1"/>
    <xf numFmtId="0" fontId="17" fillId="0" borderId="0" xfId="2" applyFont="1" applyFill="1" applyBorder="1" applyAlignment="1">
      <alignment horizontal="center" vertical="center"/>
    </xf>
    <xf numFmtId="0" fontId="16" fillId="0" borderId="0" xfId="2" applyFont="1" applyFill="1" applyAlignment="1">
      <alignment vertical="top"/>
    </xf>
    <xf numFmtId="0" fontId="16" fillId="0" borderId="0" xfId="2" applyFont="1" applyFill="1" applyBorder="1" applyAlignment="1">
      <alignment vertical="top"/>
    </xf>
    <xf numFmtId="0" fontId="16" fillId="0" borderId="0" xfId="2" applyFont="1" applyFill="1" applyBorder="1" applyAlignment="1">
      <alignment vertical="center"/>
    </xf>
    <xf numFmtId="165" fontId="17" fillId="0" borderId="0" xfId="2" applyNumberFormat="1" applyFont="1" applyFill="1" applyBorder="1" applyAlignment="1">
      <alignment horizontal="right"/>
    </xf>
    <xf numFmtId="41" fontId="17" fillId="0" borderId="0" xfId="2" applyNumberFormat="1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166" fontId="16" fillId="0" borderId="0" xfId="2" applyNumberFormat="1" applyFont="1" applyFill="1" applyBorder="1" applyAlignment="1">
      <alignment horizontal="right" vertical="top"/>
    </xf>
    <xf numFmtId="41" fontId="16" fillId="0" borderId="0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center" wrapText="1"/>
    </xf>
    <xf numFmtId="0" fontId="17" fillId="0" borderId="0" xfId="2" applyFont="1" applyFill="1" applyBorder="1" applyAlignment="1">
      <alignment vertical="center" wrapText="1"/>
    </xf>
    <xf numFmtId="165" fontId="16" fillId="0" borderId="0" xfId="2" applyNumberFormat="1" applyFont="1" applyFill="1" applyBorder="1" applyAlignment="1">
      <alignment vertical="center" wrapText="1"/>
    </xf>
    <xf numFmtId="41" fontId="16" fillId="0" borderId="0" xfId="2" applyNumberFormat="1" applyFont="1" applyFill="1" applyBorder="1" applyAlignment="1">
      <alignment vertical="center" wrapText="1"/>
    </xf>
    <xf numFmtId="0" fontId="17" fillId="0" borderId="5" xfId="2" applyFont="1" applyFill="1" applyBorder="1" applyAlignment="1" applyProtection="1">
      <alignment vertical="center" wrapText="1"/>
    </xf>
    <xf numFmtId="0" fontId="18" fillId="0" borderId="5" xfId="2" applyFont="1" applyFill="1" applyBorder="1" applyAlignment="1" applyProtection="1">
      <alignment vertical="center" wrapText="1"/>
    </xf>
    <xf numFmtId="165" fontId="16" fillId="0" borderId="5" xfId="2" applyNumberFormat="1" applyFont="1" applyFill="1" applyBorder="1" applyAlignment="1">
      <alignment vertical="center" wrapText="1"/>
    </xf>
    <xf numFmtId="0" fontId="16" fillId="0" borderId="6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 wrapText="1"/>
    </xf>
    <xf numFmtId="165" fontId="16" fillId="0" borderId="8" xfId="2" applyNumberFormat="1" applyFont="1" applyFill="1" applyBorder="1" applyAlignment="1">
      <alignment vertical="center" wrapText="1"/>
    </xf>
    <xf numFmtId="41" fontId="16" fillId="0" borderId="4" xfId="2" applyNumberFormat="1" applyFont="1" applyFill="1" applyBorder="1" applyAlignment="1">
      <alignment vertical="center" wrapText="1"/>
    </xf>
    <xf numFmtId="165" fontId="16" fillId="0" borderId="9" xfId="2" applyNumberFormat="1" applyFont="1" applyFill="1" applyBorder="1" applyAlignment="1">
      <alignment vertical="center" wrapText="1"/>
    </xf>
    <xf numFmtId="0" fontId="17" fillId="0" borderId="10" xfId="2" applyFont="1" applyFill="1" applyBorder="1" applyAlignment="1" applyProtection="1">
      <alignment vertical="center" wrapText="1"/>
    </xf>
    <xf numFmtId="0" fontId="18" fillId="0" borderId="11" xfId="2" applyFont="1" applyFill="1" applyBorder="1" applyAlignment="1" applyProtection="1">
      <alignment vertical="center" wrapText="1"/>
    </xf>
    <xf numFmtId="165" fontId="16" fillId="2" borderId="12" xfId="2" applyNumberFormat="1" applyFont="1" applyFill="1" applyBorder="1" applyAlignment="1">
      <alignment vertical="center" wrapText="1"/>
    </xf>
    <xf numFmtId="0" fontId="16" fillId="0" borderId="4" xfId="2" applyFont="1" applyFill="1" applyBorder="1" applyAlignment="1">
      <alignment vertical="center" wrapText="1"/>
    </xf>
    <xf numFmtId="165" fontId="16" fillId="0" borderId="13" xfId="2" applyNumberFormat="1" applyFont="1" applyFill="1" applyBorder="1" applyAlignment="1">
      <alignment vertical="center" wrapText="1"/>
    </xf>
    <xf numFmtId="0" fontId="17" fillId="0" borderId="11" xfId="2" applyFont="1" applyFill="1" applyBorder="1" applyAlignment="1" applyProtection="1">
      <alignment vertical="center" wrapText="1"/>
    </xf>
    <xf numFmtId="165" fontId="16" fillId="2" borderId="14" xfId="2" applyNumberFormat="1" applyFont="1" applyFill="1" applyBorder="1" applyAlignment="1">
      <alignment vertical="center" wrapText="1"/>
    </xf>
    <xf numFmtId="0" fontId="16" fillId="0" borderId="15" xfId="2" applyFont="1" applyFill="1" applyBorder="1" applyAlignment="1">
      <alignment vertical="center" wrapText="1"/>
    </xf>
    <xf numFmtId="0" fontId="16" fillId="0" borderId="0" xfId="2" applyFont="1" applyFill="1" applyBorder="1" applyAlignment="1" applyProtection="1">
      <alignment vertical="center" wrapText="1"/>
    </xf>
    <xf numFmtId="0" fontId="17" fillId="0" borderId="0" xfId="2" applyFont="1" applyFill="1" applyBorder="1" applyAlignment="1" applyProtection="1">
      <alignment vertical="center" wrapText="1"/>
    </xf>
    <xf numFmtId="167" fontId="16" fillId="0" borderId="7" xfId="2" applyNumberFormat="1" applyFont="1" applyFill="1" applyBorder="1" applyAlignment="1" applyProtection="1">
      <alignment vertical="center" wrapText="1"/>
    </xf>
    <xf numFmtId="0" fontId="16" fillId="0" borderId="16" xfId="2" applyFont="1" applyFill="1" applyBorder="1" applyAlignment="1" applyProtection="1">
      <alignment vertical="center" wrapText="1"/>
    </xf>
    <xf numFmtId="0" fontId="16" fillId="0" borderId="17" xfId="2" applyFont="1" applyFill="1" applyBorder="1" applyAlignment="1" applyProtection="1">
      <alignment vertical="center" wrapText="1"/>
    </xf>
    <xf numFmtId="165" fontId="16" fillId="0" borderId="3" xfId="2" applyNumberFormat="1" applyFont="1" applyFill="1" applyBorder="1" applyAlignment="1">
      <alignment vertical="center" wrapText="1"/>
    </xf>
    <xf numFmtId="0" fontId="16" fillId="0" borderId="18" xfId="2" applyFont="1" applyFill="1" applyBorder="1" applyAlignment="1">
      <alignment vertical="center" wrapText="1"/>
    </xf>
    <xf numFmtId="0" fontId="16" fillId="0" borderId="19" xfId="2" applyFont="1" applyFill="1" applyBorder="1" applyAlignment="1">
      <alignment vertical="center" wrapText="1"/>
    </xf>
    <xf numFmtId="165" fontId="16" fillId="0" borderId="20" xfId="2" applyNumberFormat="1" applyFont="1" applyFill="1" applyBorder="1" applyAlignment="1">
      <alignment vertical="center" wrapText="1"/>
    </xf>
    <xf numFmtId="165" fontId="16" fillId="0" borderId="0" xfId="2" applyNumberFormat="1" applyFont="1" applyFill="1" applyBorder="1" applyAlignment="1">
      <alignment vertical="center"/>
    </xf>
    <xf numFmtId="165" fontId="16" fillId="0" borderId="0" xfId="2" applyNumberFormat="1" applyFont="1" applyFill="1" applyAlignment="1">
      <alignment vertical="center"/>
    </xf>
    <xf numFmtId="0" fontId="19" fillId="0" borderId="0" xfId="4" applyFont="1"/>
    <xf numFmtId="2" fontId="19" fillId="0" borderId="0" xfId="4" applyNumberFormat="1" applyFont="1"/>
    <xf numFmtId="1" fontId="19" fillId="0" borderId="0" xfId="4" applyNumberFormat="1" applyFont="1"/>
    <xf numFmtId="0" fontId="19" fillId="0" borderId="0" xfId="4" applyFont="1" applyAlignment="1">
      <alignment horizontal="center"/>
    </xf>
    <xf numFmtId="0" fontId="19" fillId="0" borderId="0" xfId="4" applyFont="1" applyFill="1" applyBorder="1"/>
    <xf numFmtId="2" fontId="19" fillId="0" borderId="0" xfId="4" applyNumberFormat="1" applyFont="1" applyFill="1" applyBorder="1"/>
    <xf numFmtId="2" fontId="19" fillId="0" borderId="0" xfId="4" applyNumberFormat="1" applyFont="1" applyFill="1" applyBorder="1" applyAlignment="1"/>
    <xf numFmtId="168" fontId="19" fillId="2" borderId="0" xfId="4" applyNumberFormat="1" applyFont="1" applyFill="1"/>
    <xf numFmtId="2" fontId="19" fillId="2" borderId="0" xfId="4" applyNumberFormat="1" applyFont="1" applyFill="1" applyAlignment="1"/>
    <xf numFmtId="1" fontId="19" fillId="2" borderId="0" xfId="4" applyNumberFormat="1" applyFont="1" applyFill="1" applyAlignment="1"/>
    <xf numFmtId="0" fontId="20" fillId="2" borderId="0" xfId="4" applyFont="1" applyFill="1"/>
    <xf numFmtId="2" fontId="19" fillId="2" borderId="21" xfId="4" applyNumberFormat="1" applyFont="1" applyFill="1" applyBorder="1"/>
    <xf numFmtId="1" fontId="19" fillId="2" borderId="0" xfId="4" applyNumberFormat="1" applyFont="1" applyFill="1" applyBorder="1"/>
    <xf numFmtId="0" fontId="20" fillId="2" borderId="0" xfId="4" applyFont="1" applyFill="1" applyAlignment="1">
      <alignment horizontal="center"/>
    </xf>
    <xf numFmtId="2" fontId="19" fillId="0" borderId="21" xfId="4" applyNumberFormat="1" applyFont="1" applyBorder="1"/>
    <xf numFmtId="1" fontId="19" fillId="0" borderId="0" xfId="4" applyNumberFormat="1" applyFont="1" applyBorder="1"/>
    <xf numFmtId="0" fontId="20" fillId="0" borderId="0" xfId="4" applyFont="1" applyAlignment="1">
      <alignment horizontal="center"/>
    </xf>
    <xf numFmtId="0" fontId="21" fillId="0" borderId="0" xfId="4" applyFont="1"/>
    <xf numFmtId="49" fontId="22" fillId="0" borderId="0" xfId="4" applyNumberFormat="1" applyFont="1" applyAlignment="1">
      <alignment horizontal="left" indent="3"/>
    </xf>
    <xf numFmtId="2" fontId="19" fillId="0" borderId="0" xfId="4" applyNumberFormat="1" applyFont="1" applyFill="1"/>
    <xf numFmtId="0" fontId="20" fillId="0" borderId="0" xfId="4" applyFont="1"/>
    <xf numFmtId="49" fontId="23" fillId="0" borderId="0" xfId="4" applyNumberFormat="1" applyFont="1" applyAlignment="1"/>
    <xf numFmtId="49" fontId="23" fillId="0" borderId="0" xfId="4" applyNumberFormat="1" applyFont="1"/>
    <xf numFmtId="0" fontId="19" fillId="0" borderId="0" xfId="4" applyFont="1" applyAlignment="1">
      <alignment horizontal="left" indent="3"/>
    </xf>
    <xf numFmtId="2" fontId="24" fillId="0" borderId="0" xfId="4" applyNumberFormat="1" applyFont="1" applyFill="1" applyBorder="1"/>
    <xf numFmtId="2" fontId="24" fillId="0" borderId="0" xfId="4" applyNumberFormat="1" applyFont="1"/>
    <xf numFmtId="2" fontId="24" fillId="0" borderId="0" xfId="4" applyNumberFormat="1" applyFont="1" applyFill="1"/>
    <xf numFmtId="0" fontId="20" fillId="0" borderId="0" xfId="4" applyFont="1" applyAlignment="1">
      <alignment horizontal="left"/>
    </xf>
    <xf numFmtId="2" fontId="19" fillId="2" borderId="0" xfId="4" applyNumberFormat="1" applyFont="1" applyFill="1"/>
    <xf numFmtId="1" fontId="19" fillId="2" borderId="0" xfId="4" applyNumberFormat="1" applyFont="1" applyFill="1"/>
    <xf numFmtId="1" fontId="19" fillId="0" borderId="0" xfId="4" applyNumberFormat="1" applyFont="1" applyAlignment="1">
      <alignment horizontal="right"/>
    </xf>
    <xf numFmtId="2" fontId="19" fillId="0" borderId="0" xfId="4" applyNumberFormat="1" applyFont="1" applyFill="1" applyBorder="1" applyAlignment="1">
      <alignment horizontal="center"/>
    </xf>
    <xf numFmtId="2" fontId="19" fillId="0" borderId="0" xfId="4" applyNumberFormat="1" applyFont="1" applyFill="1" applyBorder="1" applyAlignment="1">
      <alignment horizontal="right"/>
    </xf>
    <xf numFmtId="2" fontId="19" fillId="0" borderId="0" xfId="4" applyNumberFormat="1" applyFont="1" applyAlignment="1">
      <alignment horizontal="right"/>
    </xf>
    <xf numFmtId="2" fontId="19" fillId="0" borderId="0" xfId="4" applyNumberFormat="1" applyFont="1" applyAlignment="1">
      <alignment horizontal="left"/>
    </xf>
    <xf numFmtId="0" fontId="19" fillId="2" borderId="0" xfId="4" applyFont="1" applyFill="1"/>
    <xf numFmtId="2" fontId="25" fillId="0" borderId="0" xfId="4" applyNumberFormat="1" applyFont="1" applyFill="1" applyBorder="1" applyAlignment="1">
      <alignment horizontal="center"/>
    </xf>
    <xf numFmtId="2" fontId="25" fillId="0" borderId="0" xfId="4" applyNumberFormat="1" applyFont="1" applyAlignment="1">
      <alignment horizontal="center"/>
    </xf>
    <xf numFmtId="1" fontId="25" fillId="0" borderId="0" xfId="4" applyNumberFormat="1" applyFont="1" applyAlignment="1">
      <alignment horizontal="center"/>
    </xf>
    <xf numFmtId="0" fontId="25" fillId="0" borderId="0" xfId="4" applyFont="1"/>
    <xf numFmtId="2" fontId="20" fillId="0" borderId="0" xfId="4" applyNumberFormat="1" applyFont="1" applyFill="1" applyBorder="1" applyAlignment="1">
      <alignment horizontal="center"/>
    </xf>
    <xf numFmtId="2" fontId="20" fillId="0" borderId="0" xfId="4" applyNumberFormat="1" applyFont="1" applyAlignment="1">
      <alignment horizontal="center"/>
    </xf>
    <xf numFmtId="1" fontId="20" fillId="0" borderId="0" xfId="4" applyNumberFormat="1" applyFont="1" applyAlignment="1">
      <alignment horizontal="center"/>
    </xf>
    <xf numFmtId="1" fontId="20" fillId="0" borderId="0" xfId="4" applyNumberFormat="1" applyFont="1" applyFill="1" applyBorder="1" applyAlignment="1">
      <alignment horizontal="center"/>
    </xf>
    <xf numFmtId="169" fontId="20" fillId="0" borderId="0" xfId="4" applyNumberFormat="1" applyFont="1" applyAlignment="1">
      <alignment horizontal="center"/>
    </xf>
    <xf numFmtId="169" fontId="19" fillId="0" borderId="0" xfId="4" applyNumberFormat="1" applyFont="1"/>
    <xf numFmtId="169" fontId="19" fillId="0" borderId="0" xfId="4" applyNumberFormat="1" applyFont="1" applyAlignment="1">
      <alignment horizontal="center"/>
    </xf>
    <xf numFmtId="2" fontId="19" fillId="0" borderId="0" xfId="4" applyNumberFormat="1" applyFont="1" applyAlignment="1">
      <alignment horizontal="center"/>
    </xf>
    <xf numFmtId="0" fontId="20" fillId="0" borderId="0" xfId="4" applyFont="1" applyAlignment="1"/>
    <xf numFmtId="0" fontId="1" fillId="0" borderId="0" xfId="4"/>
    <xf numFmtId="44" fontId="0" fillId="0" borderId="0" xfId="5" applyFont="1"/>
    <xf numFmtId="0" fontId="1" fillId="0" borderId="0" xfId="4" applyFill="1" applyBorder="1"/>
    <xf numFmtId="8" fontId="14" fillId="0" borderId="22" xfId="5" applyNumberFormat="1" applyFont="1" applyBorder="1"/>
    <xf numFmtId="0" fontId="14" fillId="0" borderId="22" xfId="4" applyFont="1" applyBorder="1"/>
    <xf numFmtId="8" fontId="0" fillId="0" borderId="22" xfId="5" applyNumberFormat="1" applyFont="1" applyFill="1" applyBorder="1"/>
    <xf numFmtId="0" fontId="1" fillId="0" borderId="22" xfId="4" applyFill="1" applyBorder="1"/>
    <xf numFmtId="44" fontId="0" fillId="2" borderId="22" xfId="5" applyFont="1" applyFill="1" applyBorder="1"/>
    <xf numFmtId="0" fontId="1" fillId="2" borderId="22" xfId="4" applyFill="1" applyBorder="1"/>
    <xf numFmtId="44" fontId="0" fillId="0" borderId="0" xfId="5" applyFont="1" applyAlignment="1">
      <alignment horizontal="center"/>
    </xf>
    <xf numFmtId="0" fontId="1" fillId="0" borderId="0" xfId="4" applyAlignment="1">
      <alignment horizontal="center"/>
    </xf>
    <xf numFmtId="164" fontId="3" fillId="0" borderId="0" xfId="0" applyNumberFormat="1" applyFont="1" applyFill="1" applyAlignment="1">
      <alignment horizontal="right" wrapText="1"/>
    </xf>
    <xf numFmtId="0" fontId="3" fillId="0" borderId="0" xfId="0" quotePrefix="1" applyFont="1" applyAlignment="1">
      <alignment horizontal="left" wrapText="1"/>
    </xf>
    <xf numFmtId="0" fontId="15" fillId="0" borderId="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20" fillId="0" borderId="0" xfId="4" applyFont="1" applyAlignment="1">
      <alignment horizontal="center"/>
    </xf>
    <xf numFmtId="0" fontId="19" fillId="0" borderId="0" xfId="4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</cellXfs>
  <cellStyles count="6">
    <cellStyle name="Currency" xfId="1" builtinId="4"/>
    <cellStyle name="Currency 2" xfId="3" xr:uid="{00000000-0005-0000-0000-000001000000}"/>
    <cellStyle name="Currency 3" xfId="5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14</xdr:row>
      <xdr:rowOff>76200</xdr:rowOff>
    </xdr:from>
    <xdr:to>
      <xdr:col>5</xdr:col>
      <xdr:colOff>22860</xdr:colOff>
      <xdr:row>14</xdr:row>
      <xdr:rowOff>83820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2895600" y="2453640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601980</xdr:colOff>
      <xdr:row>12</xdr:row>
      <xdr:rowOff>152400</xdr:rowOff>
    </xdr:from>
    <xdr:to>
      <xdr:col>7</xdr:col>
      <xdr:colOff>792480</xdr:colOff>
      <xdr:row>15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489960" y="2194560"/>
          <a:ext cx="2019300" cy="464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$25,000 - Scholarships</a:t>
          </a:r>
        </a:p>
        <a:p>
          <a:r>
            <a:rPr lang="en-US" sz="1100"/>
            <a:t>$457.22 - Lindsay Silveus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C23"/>
  <sheetViews>
    <sheetView topLeftCell="A4" zoomScale="200" zoomScaleNormal="200" workbookViewId="0">
      <selection activeCell="A19" sqref="A19"/>
    </sheetView>
  </sheetViews>
  <sheetFormatPr defaultColWidth="8.85546875" defaultRowHeight="15" x14ac:dyDescent="0.25"/>
  <cols>
    <col min="1" max="1" width="51" style="114" customWidth="1"/>
    <col min="2" max="2" width="21.7109375" style="115" bestFit="1" customWidth="1"/>
    <col min="3" max="16384" width="8.85546875" style="114"/>
  </cols>
  <sheetData>
    <row r="2" spans="1:3" x14ac:dyDescent="0.25">
      <c r="A2" s="124" t="s">
        <v>227</v>
      </c>
      <c r="B2" s="123"/>
    </row>
    <row r="4" spans="1:3" x14ac:dyDescent="0.25">
      <c r="A4" s="122" t="s">
        <v>226</v>
      </c>
      <c r="B4" s="121" t="s">
        <v>225</v>
      </c>
    </row>
    <row r="5" spans="1:3" x14ac:dyDescent="0.25">
      <c r="A5" s="120" t="s">
        <v>224</v>
      </c>
      <c r="B5" s="119">
        <v>750</v>
      </c>
    </row>
    <row r="6" spans="1:3" x14ac:dyDescent="0.25">
      <c r="A6" s="120" t="s">
        <v>12</v>
      </c>
      <c r="B6" s="119">
        <v>500</v>
      </c>
    </row>
    <row r="7" spans="1:3" x14ac:dyDescent="0.25">
      <c r="A7" s="120" t="s">
        <v>223</v>
      </c>
      <c r="B7" s="119">
        <v>2000</v>
      </c>
    </row>
    <row r="8" spans="1:3" x14ac:dyDescent="0.25">
      <c r="A8" s="120" t="s">
        <v>222</v>
      </c>
      <c r="B8" s="119">
        <v>750</v>
      </c>
      <c r="C8" s="114" t="s">
        <v>73</v>
      </c>
    </row>
    <row r="9" spans="1:3" x14ac:dyDescent="0.25">
      <c r="A9" s="120" t="s">
        <v>221</v>
      </c>
      <c r="B9" s="119">
        <v>500</v>
      </c>
    </row>
    <row r="10" spans="1:3" x14ac:dyDescent="0.25">
      <c r="A10" s="120" t="s">
        <v>36</v>
      </c>
      <c r="B10" s="119">
        <v>750</v>
      </c>
    </row>
    <row r="11" spans="1:3" x14ac:dyDescent="0.25">
      <c r="A11" s="120" t="s">
        <v>18</v>
      </c>
      <c r="B11" s="119">
        <v>1000</v>
      </c>
    </row>
    <row r="12" spans="1:3" x14ac:dyDescent="0.25">
      <c r="A12" s="120" t="s">
        <v>220</v>
      </c>
      <c r="B12" s="119">
        <v>2000</v>
      </c>
    </row>
    <row r="13" spans="1:3" x14ac:dyDescent="0.25">
      <c r="A13" s="120" t="s">
        <v>17</v>
      </c>
      <c r="B13" s="119">
        <v>2000</v>
      </c>
    </row>
    <row r="14" spans="1:3" x14ac:dyDescent="0.25">
      <c r="A14" s="120" t="s">
        <v>8</v>
      </c>
      <c r="B14" s="119">
        <v>500</v>
      </c>
    </row>
    <row r="15" spans="1:3" x14ac:dyDescent="0.25">
      <c r="A15" s="120" t="s">
        <v>9</v>
      </c>
      <c r="B15" s="119">
        <v>1000</v>
      </c>
    </row>
    <row r="16" spans="1:3" x14ac:dyDescent="0.25">
      <c r="A16" s="120" t="s">
        <v>10</v>
      </c>
      <c r="B16" s="119">
        <v>2000</v>
      </c>
    </row>
    <row r="17" spans="1:2" x14ac:dyDescent="0.25">
      <c r="A17" s="120" t="s">
        <v>219</v>
      </c>
      <c r="B17" s="119">
        <v>750</v>
      </c>
    </row>
    <row r="18" spans="1:2" x14ac:dyDescent="0.25">
      <c r="A18" s="120" t="s">
        <v>20</v>
      </c>
      <c r="B18" s="119">
        <v>250</v>
      </c>
    </row>
    <row r="19" spans="1:2" x14ac:dyDescent="0.25">
      <c r="A19" s="120" t="s">
        <v>48</v>
      </c>
      <c r="B19" s="119">
        <v>500</v>
      </c>
    </row>
    <row r="20" spans="1:2" x14ac:dyDescent="0.25">
      <c r="A20" s="118" t="s">
        <v>218</v>
      </c>
      <c r="B20" s="117">
        <f>SUM(B5:B19)</f>
        <v>15250</v>
      </c>
    </row>
    <row r="22" spans="1:2" x14ac:dyDescent="0.25">
      <c r="A22" s="116" t="s">
        <v>73</v>
      </c>
    </row>
    <row r="23" spans="1:2" x14ac:dyDescent="0.25">
      <c r="A23" s="114" t="s">
        <v>73</v>
      </c>
    </row>
  </sheetData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G41"/>
  <sheetViews>
    <sheetView showGridLines="0" showWhiteSpace="0" topLeftCell="A7" zoomScaleNormal="100" zoomScaleSheetLayoutView="115" workbookViewId="0">
      <selection activeCell="G34" sqref="G34"/>
    </sheetView>
  </sheetViews>
  <sheetFormatPr defaultRowHeight="15.75" x14ac:dyDescent="0.25"/>
  <cols>
    <col min="1" max="1" width="37.140625" style="31" customWidth="1"/>
    <col min="2" max="2" width="9.5703125" style="28" bestFit="1" customWidth="1"/>
    <col min="3" max="3" width="18.85546875" style="64" bestFit="1" customWidth="1"/>
    <col min="4" max="4" width="3" style="33" customWidth="1"/>
    <col min="5" max="5" width="8.85546875" style="28"/>
    <col min="6" max="256" width="8.85546875" style="31"/>
    <col min="257" max="257" width="37.140625" style="31" customWidth="1"/>
    <col min="258" max="258" width="9.5703125" style="31" bestFit="1" customWidth="1"/>
    <col min="259" max="259" width="18.85546875" style="31" bestFit="1" customWidth="1"/>
    <col min="260" max="260" width="3" style="31" customWidth="1"/>
    <col min="261" max="512" width="8.85546875" style="31"/>
    <col min="513" max="513" width="37.140625" style="31" customWidth="1"/>
    <col min="514" max="514" width="9.5703125" style="31" bestFit="1" customWidth="1"/>
    <col min="515" max="515" width="18.85546875" style="31" bestFit="1" customWidth="1"/>
    <col min="516" max="516" width="3" style="31" customWidth="1"/>
    <col min="517" max="768" width="8.85546875" style="31"/>
    <col min="769" max="769" width="37.140625" style="31" customWidth="1"/>
    <col min="770" max="770" width="9.5703125" style="31" bestFit="1" customWidth="1"/>
    <col min="771" max="771" width="18.85546875" style="31" bestFit="1" customWidth="1"/>
    <col min="772" max="772" width="3" style="31" customWidth="1"/>
    <col min="773" max="1024" width="8.85546875" style="31"/>
    <col min="1025" max="1025" width="37.140625" style="31" customWidth="1"/>
    <col min="1026" max="1026" width="9.5703125" style="31" bestFit="1" customWidth="1"/>
    <col min="1027" max="1027" width="18.85546875" style="31" bestFit="1" customWidth="1"/>
    <col min="1028" max="1028" width="3" style="31" customWidth="1"/>
    <col min="1029" max="1280" width="8.85546875" style="31"/>
    <col min="1281" max="1281" width="37.140625" style="31" customWidth="1"/>
    <col min="1282" max="1282" width="9.5703125" style="31" bestFit="1" customWidth="1"/>
    <col min="1283" max="1283" width="18.85546875" style="31" bestFit="1" customWidth="1"/>
    <col min="1284" max="1284" width="3" style="31" customWidth="1"/>
    <col min="1285" max="1536" width="8.85546875" style="31"/>
    <col min="1537" max="1537" width="37.140625" style="31" customWidth="1"/>
    <col min="1538" max="1538" width="9.5703125" style="31" bestFit="1" customWidth="1"/>
    <col min="1539" max="1539" width="18.85546875" style="31" bestFit="1" customWidth="1"/>
    <col min="1540" max="1540" width="3" style="31" customWidth="1"/>
    <col min="1541" max="1792" width="8.85546875" style="31"/>
    <col min="1793" max="1793" width="37.140625" style="31" customWidth="1"/>
    <col min="1794" max="1794" width="9.5703125" style="31" bestFit="1" customWidth="1"/>
    <col min="1795" max="1795" width="18.85546875" style="31" bestFit="1" customWidth="1"/>
    <col min="1796" max="1796" width="3" style="31" customWidth="1"/>
    <col min="1797" max="2048" width="8.85546875" style="31"/>
    <col min="2049" max="2049" width="37.140625" style="31" customWidth="1"/>
    <col min="2050" max="2050" width="9.5703125" style="31" bestFit="1" customWidth="1"/>
    <col min="2051" max="2051" width="18.85546875" style="31" bestFit="1" customWidth="1"/>
    <col min="2052" max="2052" width="3" style="31" customWidth="1"/>
    <col min="2053" max="2304" width="8.85546875" style="31"/>
    <col min="2305" max="2305" width="37.140625" style="31" customWidth="1"/>
    <col min="2306" max="2306" width="9.5703125" style="31" bestFit="1" customWidth="1"/>
    <col min="2307" max="2307" width="18.85546875" style="31" bestFit="1" customWidth="1"/>
    <col min="2308" max="2308" width="3" style="31" customWidth="1"/>
    <col min="2309" max="2560" width="8.85546875" style="31"/>
    <col min="2561" max="2561" width="37.140625" style="31" customWidth="1"/>
    <col min="2562" max="2562" width="9.5703125" style="31" bestFit="1" customWidth="1"/>
    <col min="2563" max="2563" width="18.85546875" style="31" bestFit="1" customWidth="1"/>
    <col min="2564" max="2564" width="3" style="31" customWidth="1"/>
    <col min="2565" max="2816" width="8.85546875" style="31"/>
    <col min="2817" max="2817" width="37.140625" style="31" customWidth="1"/>
    <col min="2818" max="2818" width="9.5703125" style="31" bestFit="1" customWidth="1"/>
    <col min="2819" max="2819" width="18.85546875" style="31" bestFit="1" customWidth="1"/>
    <col min="2820" max="2820" width="3" style="31" customWidth="1"/>
    <col min="2821" max="3072" width="8.85546875" style="31"/>
    <col min="3073" max="3073" width="37.140625" style="31" customWidth="1"/>
    <col min="3074" max="3074" width="9.5703125" style="31" bestFit="1" customWidth="1"/>
    <col min="3075" max="3075" width="18.85546875" style="31" bestFit="1" customWidth="1"/>
    <col min="3076" max="3076" width="3" style="31" customWidth="1"/>
    <col min="3077" max="3328" width="8.85546875" style="31"/>
    <col min="3329" max="3329" width="37.140625" style="31" customWidth="1"/>
    <col min="3330" max="3330" width="9.5703125" style="31" bestFit="1" customWidth="1"/>
    <col min="3331" max="3331" width="18.85546875" style="31" bestFit="1" customWidth="1"/>
    <col min="3332" max="3332" width="3" style="31" customWidth="1"/>
    <col min="3333" max="3584" width="8.85546875" style="31"/>
    <col min="3585" max="3585" width="37.140625" style="31" customWidth="1"/>
    <col min="3586" max="3586" width="9.5703125" style="31" bestFit="1" customWidth="1"/>
    <col min="3587" max="3587" width="18.85546875" style="31" bestFit="1" customWidth="1"/>
    <col min="3588" max="3588" width="3" style="31" customWidth="1"/>
    <col min="3589" max="3840" width="8.85546875" style="31"/>
    <col min="3841" max="3841" width="37.140625" style="31" customWidth="1"/>
    <col min="3842" max="3842" width="9.5703125" style="31" bestFit="1" customWidth="1"/>
    <col min="3843" max="3843" width="18.85546875" style="31" bestFit="1" customWidth="1"/>
    <col min="3844" max="3844" width="3" style="31" customWidth="1"/>
    <col min="3845" max="4096" width="8.85546875" style="31"/>
    <col min="4097" max="4097" width="37.140625" style="31" customWidth="1"/>
    <col min="4098" max="4098" width="9.5703125" style="31" bestFit="1" customWidth="1"/>
    <col min="4099" max="4099" width="18.85546875" style="31" bestFit="1" customWidth="1"/>
    <col min="4100" max="4100" width="3" style="31" customWidth="1"/>
    <col min="4101" max="4352" width="8.85546875" style="31"/>
    <col min="4353" max="4353" width="37.140625" style="31" customWidth="1"/>
    <col min="4354" max="4354" width="9.5703125" style="31" bestFit="1" customWidth="1"/>
    <col min="4355" max="4355" width="18.85546875" style="31" bestFit="1" customWidth="1"/>
    <col min="4356" max="4356" width="3" style="31" customWidth="1"/>
    <col min="4357" max="4608" width="8.85546875" style="31"/>
    <col min="4609" max="4609" width="37.140625" style="31" customWidth="1"/>
    <col min="4610" max="4610" width="9.5703125" style="31" bestFit="1" customWidth="1"/>
    <col min="4611" max="4611" width="18.85546875" style="31" bestFit="1" customWidth="1"/>
    <col min="4612" max="4612" width="3" style="31" customWidth="1"/>
    <col min="4613" max="4864" width="8.85546875" style="31"/>
    <col min="4865" max="4865" width="37.140625" style="31" customWidth="1"/>
    <col min="4866" max="4866" width="9.5703125" style="31" bestFit="1" customWidth="1"/>
    <col min="4867" max="4867" width="18.85546875" style="31" bestFit="1" customWidth="1"/>
    <col min="4868" max="4868" width="3" style="31" customWidth="1"/>
    <col min="4869" max="5120" width="8.85546875" style="31"/>
    <col min="5121" max="5121" width="37.140625" style="31" customWidth="1"/>
    <col min="5122" max="5122" width="9.5703125" style="31" bestFit="1" customWidth="1"/>
    <col min="5123" max="5123" width="18.85546875" style="31" bestFit="1" customWidth="1"/>
    <col min="5124" max="5124" width="3" style="31" customWidth="1"/>
    <col min="5125" max="5376" width="8.85546875" style="31"/>
    <col min="5377" max="5377" width="37.140625" style="31" customWidth="1"/>
    <col min="5378" max="5378" width="9.5703125" style="31" bestFit="1" customWidth="1"/>
    <col min="5379" max="5379" width="18.85546875" style="31" bestFit="1" customWidth="1"/>
    <col min="5380" max="5380" width="3" style="31" customWidth="1"/>
    <col min="5381" max="5632" width="8.85546875" style="31"/>
    <col min="5633" max="5633" width="37.140625" style="31" customWidth="1"/>
    <col min="5634" max="5634" width="9.5703125" style="31" bestFit="1" customWidth="1"/>
    <col min="5635" max="5635" width="18.85546875" style="31" bestFit="1" customWidth="1"/>
    <col min="5636" max="5636" width="3" style="31" customWidth="1"/>
    <col min="5637" max="5888" width="8.85546875" style="31"/>
    <col min="5889" max="5889" width="37.140625" style="31" customWidth="1"/>
    <col min="5890" max="5890" width="9.5703125" style="31" bestFit="1" customWidth="1"/>
    <col min="5891" max="5891" width="18.85546875" style="31" bestFit="1" customWidth="1"/>
    <col min="5892" max="5892" width="3" style="31" customWidth="1"/>
    <col min="5893" max="6144" width="8.85546875" style="31"/>
    <col min="6145" max="6145" width="37.140625" style="31" customWidth="1"/>
    <col min="6146" max="6146" width="9.5703125" style="31" bestFit="1" customWidth="1"/>
    <col min="6147" max="6147" width="18.85546875" style="31" bestFit="1" customWidth="1"/>
    <col min="6148" max="6148" width="3" style="31" customWidth="1"/>
    <col min="6149" max="6400" width="8.85546875" style="31"/>
    <col min="6401" max="6401" width="37.140625" style="31" customWidth="1"/>
    <col min="6402" max="6402" width="9.5703125" style="31" bestFit="1" customWidth="1"/>
    <col min="6403" max="6403" width="18.85546875" style="31" bestFit="1" customWidth="1"/>
    <col min="6404" max="6404" width="3" style="31" customWidth="1"/>
    <col min="6405" max="6656" width="8.85546875" style="31"/>
    <col min="6657" max="6657" width="37.140625" style="31" customWidth="1"/>
    <col min="6658" max="6658" width="9.5703125" style="31" bestFit="1" customWidth="1"/>
    <col min="6659" max="6659" width="18.85546875" style="31" bestFit="1" customWidth="1"/>
    <col min="6660" max="6660" width="3" style="31" customWidth="1"/>
    <col min="6661" max="6912" width="8.85546875" style="31"/>
    <col min="6913" max="6913" width="37.140625" style="31" customWidth="1"/>
    <col min="6914" max="6914" width="9.5703125" style="31" bestFit="1" customWidth="1"/>
    <col min="6915" max="6915" width="18.85546875" style="31" bestFit="1" customWidth="1"/>
    <col min="6916" max="6916" width="3" style="31" customWidth="1"/>
    <col min="6917" max="7168" width="8.85546875" style="31"/>
    <col min="7169" max="7169" width="37.140625" style="31" customWidth="1"/>
    <col min="7170" max="7170" width="9.5703125" style="31" bestFit="1" customWidth="1"/>
    <col min="7171" max="7171" width="18.85546875" style="31" bestFit="1" customWidth="1"/>
    <col min="7172" max="7172" width="3" style="31" customWidth="1"/>
    <col min="7173" max="7424" width="8.85546875" style="31"/>
    <col min="7425" max="7425" width="37.140625" style="31" customWidth="1"/>
    <col min="7426" max="7426" width="9.5703125" style="31" bestFit="1" customWidth="1"/>
    <col min="7427" max="7427" width="18.85546875" style="31" bestFit="1" customWidth="1"/>
    <col min="7428" max="7428" width="3" style="31" customWidth="1"/>
    <col min="7429" max="7680" width="8.85546875" style="31"/>
    <col min="7681" max="7681" width="37.140625" style="31" customWidth="1"/>
    <col min="7682" max="7682" width="9.5703125" style="31" bestFit="1" customWidth="1"/>
    <col min="7683" max="7683" width="18.85546875" style="31" bestFit="1" customWidth="1"/>
    <col min="7684" max="7684" width="3" style="31" customWidth="1"/>
    <col min="7685" max="7936" width="8.85546875" style="31"/>
    <col min="7937" max="7937" width="37.140625" style="31" customWidth="1"/>
    <col min="7938" max="7938" width="9.5703125" style="31" bestFit="1" customWidth="1"/>
    <col min="7939" max="7939" width="18.85546875" style="31" bestFit="1" customWidth="1"/>
    <col min="7940" max="7940" width="3" style="31" customWidth="1"/>
    <col min="7941" max="8192" width="8.85546875" style="31"/>
    <col min="8193" max="8193" width="37.140625" style="31" customWidth="1"/>
    <col min="8194" max="8194" width="9.5703125" style="31" bestFit="1" customWidth="1"/>
    <col min="8195" max="8195" width="18.85546875" style="31" bestFit="1" customWidth="1"/>
    <col min="8196" max="8196" width="3" style="31" customWidth="1"/>
    <col min="8197" max="8448" width="8.85546875" style="31"/>
    <col min="8449" max="8449" width="37.140625" style="31" customWidth="1"/>
    <col min="8450" max="8450" width="9.5703125" style="31" bestFit="1" customWidth="1"/>
    <col min="8451" max="8451" width="18.85546875" style="31" bestFit="1" customWidth="1"/>
    <col min="8452" max="8452" width="3" style="31" customWidth="1"/>
    <col min="8453" max="8704" width="8.85546875" style="31"/>
    <col min="8705" max="8705" width="37.140625" style="31" customWidth="1"/>
    <col min="8706" max="8706" width="9.5703125" style="31" bestFit="1" customWidth="1"/>
    <col min="8707" max="8707" width="18.85546875" style="31" bestFit="1" customWidth="1"/>
    <col min="8708" max="8708" width="3" style="31" customWidth="1"/>
    <col min="8709" max="8960" width="8.85546875" style="31"/>
    <col min="8961" max="8961" width="37.140625" style="31" customWidth="1"/>
    <col min="8962" max="8962" width="9.5703125" style="31" bestFit="1" customWidth="1"/>
    <col min="8963" max="8963" width="18.85546875" style="31" bestFit="1" customWidth="1"/>
    <col min="8964" max="8964" width="3" style="31" customWidth="1"/>
    <col min="8965" max="9216" width="8.85546875" style="31"/>
    <col min="9217" max="9217" width="37.140625" style="31" customWidth="1"/>
    <col min="9218" max="9218" width="9.5703125" style="31" bestFit="1" customWidth="1"/>
    <col min="9219" max="9219" width="18.85546875" style="31" bestFit="1" customWidth="1"/>
    <col min="9220" max="9220" width="3" style="31" customWidth="1"/>
    <col min="9221" max="9472" width="8.85546875" style="31"/>
    <col min="9473" max="9473" width="37.140625" style="31" customWidth="1"/>
    <col min="9474" max="9474" width="9.5703125" style="31" bestFit="1" customWidth="1"/>
    <col min="9475" max="9475" width="18.85546875" style="31" bestFit="1" customWidth="1"/>
    <col min="9476" max="9476" width="3" style="31" customWidth="1"/>
    <col min="9477" max="9728" width="8.85546875" style="31"/>
    <col min="9729" max="9729" width="37.140625" style="31" customWidth="1"/>
    <col min="9730" max="9730" width="9.5703125" style="31" bestFit="1" customWidth="1"/>
    <col min="9731" max="9731" width="18.85546875" style="31" bestFit="1" customWidth="1"/>
    <col min="9732" max="9732" width="3" style="31" customWidth="1"/>
    <col min="9733" max="9984" width="8.85546875" style="31"/>
    <col min="9985" max="9985" width="37.140625" style="31" customWidth="1"/>
    <col min="9986" max="9986" width="9.5703125" style="31" bestFit="1" customWidth="1"/>
    <col min="9987" max="9987" width="18.85546875" style="31" bestFit="1" customWidth="1"/>
    <col min="9988" max="9988" width="3" style="31" customWidth="1"/>
    <col min="9989" max="10240" width="8.85546875" style="31"/>
    <col min="10241" max="10241" width="37.140625" style="31" customWidth="1"/>
    <col min="10242" max="10242" width="9.5703125" style="31" bestFit="1" customWidth="1"/>
    <col min="10243" max="10243" width="18.85546875" style="31" bestFit="1" customWidth="1"/>
    <col min="10244" max="10244" width="3" style="31" customWidth="1"/>
    <col min="10245" max="10496" width="8.85546875" style="31"/>
    <col min="10497" max="10497" width="37.140625" style="31" customWidth="1"/>
    <col min="10498" max="10498" width="9.5703125" style="31" bestFit="1" customWidth="1"/>
    <col min="10499" max="10499" width="18.85546875" style="31" bestFit="1" customWidth="1"/>
    <col min="10500" max="10500" width="3" style="31" customWidth="1"/>
    <col min="10501" max="10752" width="8.85546875" style="31"/>
    <col min="10753" max="10753" width="37.140625" style="31" customWidth="1"/>
    <col min="10754" max="10754" width="9.5703125" style="31" bestFit="1" customWidth="1"/>
    <col min="10755" max="10755" width="18.85546875" style="31" bestFit="1" customWidth="1"/>
    <col min="10756" max="10756" width="3" style="31" customWidth="1"/>
    <col min="10757" max="11008" width="8.85546875" style="31"/>
    <col min="11009" max="11009" width="37.140625" style="31" customWidth="1"/>
    <col min="11010" max="11010" width="9.5703125" style="31" bestFit="1" customWidth="1"/>
    <col min="11011" max="11011" width="18.85546875" style="31" bestFit="1" customWidth="1"/>
    <col min="11012" max="11012" width="3" style="31" customWidth="1"/>
    <col min="11013" max="11264" width="8.85546875" style="31"/>
    <col min="11265" max="11265" width="37.140625" style="31" customWidth="1"/>
    <col min="11266" max="11266" width="9.5703125" style="31" bestFit="1" customWidth="1"/>
    <col min="11267" max="11267" width="18.85546875" style="31" bestFit="1" customWidth="1"/>
    <col min="11268" max="11268" width="3" style="31" customWidth="1"/>
    <col min="11269" max="11520" width="8.85546875" style="31"/>
    <col min="11521" max="11521" width="37.140625" style="31" customWidth="1"/>
    <col min="11522" max="11522" width="9.5703125" style="31" bestFit="1" customWidth="1"/>
    <col min="11523" max="11523" width="18.85546875" style="31" bestFit="1" customWidth="1"/>
    <col min="11524" max="11524" width="3" style="31" customWidth="1"/>
    <col min="11525" max="11776" width="8.85546875" style="31"/>
    <col min="11777" max="11777" width="37.140625" style="31" customWidth="1"/>
    <col min="11778" max="11778" width="9.5703125" style="31" bestFit="1" customWidth="1"/>
    <col min="11779" max="11779" width="18.85546875" style="31" bestFit="1" customWidth="1"/>
    <col min="11780" max="11780" width="3" style="31" customWidth="1"/>
    <col min="11781" max="12032" width="8.85546875" style="31"/>
    <col min="12033" max="12033" width="37.140625" style="31" customWidth="1"/>
    <col min="12034" max="12034" width="9.5703125" style="31" bestFit="1" customWidth="1"/>
    <col min="12035" max="12035" width="18.85546875" style="31" bestFit="1" customWidth="1"/>
    <col min="12036" max="12036" width="3" style="31" customWidth="1"/>
    <col min="12037" max="12288" width="8.85546875" style="31"/>
    <col min="12289" max="12289" width="37.140625" style="31" customWidth="1"/>
    <col min="12290" max="12290" width="9.5703125" style="31" bestFit="1" customWidth="1"/>
    <col min="12291" max="12291" width="18.85546875" style="31" bestFit="1" customWidth="1"/>
    <col min="12292" max="12292" width="3" style="31" customWidth="1"/>
    <col min="12293" max="12544" width="8.85546875" style="31"/>
    <col min="12545" max="12545" width="37.140625" style="31" customWidth="1"/>
    <col min="12546" max="12546" width="9.5703125" style="31" bestFit="1" customWidth="1"/>
    <col min="12547" max="12547" width="18.85546875" style="31" bestFit="1" customWidth="1"/>
    <col min="12548" max="12548" width="3" style="31" customWidth="1"/>
    <col min="12549" max="12800" width="8.85546875" style="31"/>
    <col min="12801" max="12801" width="37.140625" style="31" customWidth="1"/>
    <col min="12802" max="12802" width="9.5703125" style="31" bestFit="1" customWidth="1"/>
    <col min="12803" max="12803" width="18.85546875" style="31" bestFit="1" customWidth="1"/>
    <col min="12804" max="12804" width="3" style="31" customWidth="1"/>
    <col min="12805" max="13056" width="8.85546875" style="31"/>
    <col min="13057" max="13057" width="37.140625" style="31" customWidth="1"/>
    <col min="13058" max="13058" width="9.5703125" style="31" bestFit="1" customWidth="1"/>
    <col min="13059" max="13059" width="18.85546875" style="31" bestFit="1" customWidth="1"/>
    <col min="13060" max="13060" width="3" style="31" customWidth="1"/>
    <col min="13061" max="13312" width="8.85546875" style="31"/>
    <col min="13313" max="13313" width="37.140625" style="31" customWidth="1"/>
    <col min="13314" max="13314" width="9.5703125" style="31" bestFit="1" customWidth="1"/>
    <col min="13315" max="13315" width="18.85546875" style="31" bestFit="1" customWidth="1"/>
    <col min="13316" max="13316" width="3" style="31" customWidth="1"/>
    <col min="13317" max="13568" width="8.85546875" style="31"/>
    <col min="13569" max="13569" width="37.140625" style="31" customWidth="1"/>
    <col min="13570" max="13570" width="9.5703125" style="31" bestFit="1" customWidth="1"/>
    <col min="13571" max="13571" width="18.85546875" style="31" bestFit="1" customWidth="1"/>
    <col min="13572" max="13572" width="3" style="31" customWidth="1"/>
    <col min="13573" max="13824" width="8.85546875" style="31"/>
    <col min="13825" max="13825" width="37.140625" style="31" customWidth="1"/>
    <col min="13826" max="13826" width="9.5703125" style="31" bestFit="1" customWidth="1"/>
    <col min="13827" max="13827" width="18.85546875" style="31" bestFit="1" customWidth="1"/>
    <col min="13828" max="13828" width="3" style="31" customWidth="1"/>
    <col min="13829" max="14080" width="8.85546875" style="31"/>
    <col min="14081" max="14081" width="37.140625" style="31" customWidth="1"/>
    <col min="14082" max="14082" width="9.5703125" style="31" bestFit="1" customWidth="1"/>
    <col min="14083" max="14083" width="18.85546875" style="31" bestFit="1" customWidth="1"/>
    <col min="14084" max="14084" width="3" style="31" customWidth="1"/>
    <col min="14085" max="14336" width="8.85546875" style="31"/>
    <col min="14337" max="14337" width="37.140625" style="31" customWidth="1"/>
    <col min="14338" max="14338" width="9.5703125" style="31" bestFit="1" customWidth="1"/>
    <col min="14339" max="14339" width="18.85546875" style="31" bestFit="1" customWidth="1"/>
    <col min="14340" max="14340" width="3" style="31" customWidth="1"/>
    <col min="14341" max="14592" width="8.85546875" style="31"/>
    <col min="14593" max="14593" width="37.140625" style="31" customWidth="1"/>
    <col min="14594" max="14594" width="9.5703125" style="31" bestFit="1" customWidth="1"/>
    <col min="14595" max="14595" width="18.85546875" style="31" bestFit="1" customWidth="1"/>
    <col min="14596" max="14596" width="3" style="31" customWidth="1"/>
    <col min="14597" max="14848" width="8.85546875" style="31"/>
    <col min="14849" max="14849" width="37.140625" style="31" customWidth="1"/>
    <col min="14850" max="14850" width="9.5703125" style="31" bestFit="1" customWidth="1"/>
    <col min="14851" max="14851" width="18.85546875" style="31" bestFit="1" customWidth="1"/>
    <col min="14852" max="14852" width="3" style="31" customWidth="1"/>
    <col min="14853" max="15104" width="8.85546875" style="31"/>
    <col min="15105" max="15105" width="37.140625" style="31" customWidth="1"/>
    <col min="15106" max="15106" width="9.5703125" style="31" bestFit="1" customWidth="1"/>
    <col min="15107" max="15107" width="18.85546875" style="31" bestFit="1" customWidth="1"/>
    <col min="15108" max="15108" width="3" style="31" customWidth="1"/>
    <col min="15109" max="15360" width="8.85546875" style="31"/>
    <col min="15361" max="15361" width="37.140625" style="31" customWidth="1"/>
    <col min="15362" max="15362" width="9.5703125" style="31" bestFit="1" customWidth="1"/>
    <col min="15363" max="15363" width="18.85546875" style="31" bestFit="1" customWidth="1"/>
    <col min="15364" max="15364" width="3" style="31" customWidth="1"/>
    <col min="15365" max="15616" width="8.85546875" style="31"/>
    <col min="15617" max="15617" width="37.140625" style="31" customWidth="1"/>
    <col min="15618" max="15618" width="9.5703125" style="31" bestFit="1" customWidth="1"/>
    <col min="15619" max="15619" width="18.85546875" style="31" bestFit="1" customWidth="1"/>
    <col min="15620" max="15620" width="3" style="31" customWidth="1"/>
    <col min="15621" max="15872" width="8.85546875" style="31"/>
    <col min="15873" max="15873" width="37.140625" style="31" customWidth="1"/>
    <col min="15874" max="15874" width="9.5703125" style="31" bestFit="1" customWidth="1"/>
    <col min="15875" max="15875" width="18.85546875" style="31" bestFit="1" customWidth="1"/>
    <col min="15876" max="15876" width="3" style="31" customWidth="1"/>
    <col min="15877" max="16128" width="8.85546875" style="31"/>
    <col min="16129" max="16129" width="37.140625" style="31" customWidth="1"/>
    <col min="16130" max="16130" width="9.5703125" style="31" bestFit="1" customWidth="1"/>
    <col min="16131" max="16131" width="18.85546875" style="31" bestFit="1" customWidth="1"/>
    <col min="16132" max="16132" width="3" style="31" customWidth="1"/>
    <col min="16133" max="16384" width="8.85546875" style="31"/>
  </cols>
  <sheetData>
    <row r="1" spans="1:5" s="24" customFormat="1" ht="40.5" customHeight="1" x14ac:dyDescent="0.25">
      <c r="A1" s="127" t="s">
        <v>67</v>
      </c>
      <c r="B1" s="128"/>
      <c r="C1" s="128"/>
      <c r="D1" s="129"/>
      <c r="E1" s="23"/>
    </row>
    <row r="2" spans="1:5" s="24" customFormat="1" ht="19.5" customHeight="1" x14ac:dyDescent="0.25">
      <c r="A2" s="130" t="s">
        <v>155</v>
      </c>
      <c r="B2" s="130"/>
      <c r="C2" s="130"/>
      <c r="D2" s="25"/>
      <c r="E2" s="23"/>
    </row>
    <row r="3" spans="1:5" s="26" customFormat="1" ht="22.5" customHeight="1" x14ac:dyDescent="0.25">
      <c r="E3" s="27"/>
    </row>
    <row r="4" spans="1:5" ht="12" customHeight="1" x14ac:dyDescent="0.25">
      <c r="A4" s="28"/>
      <c r="C4" s="29"/>
      <c r="D4" s="30"/>
    </row>
    <row r="5" spans="1:5" ht="14.1" customHeight="1" x14ac:dyDescent="0.25">
      <c r="A5" s="28"/>
      <c r="C5" s="32">
        <v>44361</v>
      </c>
    </row>
    <row r="6" spans="1:5" ht="20.100000000000001" customHeight="1" x14ac:dyDescent="0.25">
      <c r="A6" s="34" t="s">
        <v>156</v>
      </c>
      <c r="B6" s="35"/>
      <c r="C6" s="36"/>
      <c r="D6" s="37"/>
    </row>
    <row r="7" spans="1:5" ht="20.100000000000001" customHeight="1" x14ac:dyDescent="0.25">
      <c r="A7" s="38" t="s">
        <v>157</v>
      </c>
      <c r="B7" s="39"/>
      <c r="C7" s="40"/>
      <c r="D7" s="37"/>
    </row>
    <row r="8" spans="1:5" ht="20.100000000000001" customHeight="1" x14ac:dyDescent="0.25">
      <c r="A8" s="41" t="s">
        <v>158</v>
      </c>
      <c r="B8" s="42"/>
      <c r="C8" s="43">
        <v>168876.17</v>
      </c>
      <c r="D8" s="44"/>
    </row>
    <row r="9" spans="1:5" ht="20.100000000000001" customHeight="1" x14ac:dyDescent="0.25">
      <c r="A9" s="41" t="s">
        <v>159</v>
      </c>
      <c r="B9" s="42"/>
      <c r="C9" s="43">
        <v>0</v>
      </c>
      <c r="D9" s="44"/>
    </row>
    <row r="10" spans="1:5" ht="20.100000000000001" customHeight="1" x14ac:dyDescent="0.25">
      <c r="A10" s="41" t="s">
        <v>160</v>
      </c>
      <c r="B10" s="42"/>
      <c r="C10" s="43"/>
      <c r="D10" s="44"/>
    </row>
    <row r="11" spans="1:5" ht="20.100000000000001" customHeight="1" thickBot="1" x14ac:dyDescent="0.3">
      <c r="A11" s="41" t="s">
        <v>161</v>
      </c>
      <c r="B11" s="42"/>
      <c r="C11" s="45">
        <v>0</v>
      </c>
      <c r="D11" s="44"/>
    </row>
    <row r="12" spans="1:5" ht="20.100000000000001" customHeight="1" thickTop="1" x14ac:dyDescent="0.25">
      <c r="A12" s="46" t="s">
        <v>162</v>
      </c>
      <c r="B12" s="47"/>
      <c r="C12" s="48">
        <f>SUM(C8:C11)</f>
        <v>168876.17</v>
      </c>
      <c r="D12" s="44"/>
    </row>
    <row r="13" spans="1:5" ht="20.100000000000001" customHeight="1" x14ac:dyDescent="0.25">
      <c r="A13" s="49"/>
      <c r="B13" s="34"/>
      <c r="C13" s="50"/>
      <c r="D13" s="37"/>
    </row>
    <row r="14" spans="1:5" ht="20.100000000000001" customHeight="1" x14ac:dyDescent="0.25">
      <c r="A14" s="46" t="s">
        <v>163</v>
      </c>
      <c r="B14" s="51"/>
      <c r="C14" s="52">
        <f>SUM(C12)</f>
        <v>168876.17</v>
      </c>
      <c r="D14" s="44"/>
    </row>
    <row r="15" spans="1:5" ht="20.100000000000001" customHeight="1" x14ac:dyDescent="0.25">
      <c r="A15" s="53"/>
      <c r="B15" s="34"/>
      <c r="C15" s="36"/>
      <c r="D15" s="37"/>
    </row>
    <row r="16" spans="1:5" ht="20.100000000000001" customHeight="1" x14ac:dyDescent="0.25">
      <c r="A16" s="54" t="s">
        <v>164</v>
      </c>
      <c r="B16" s="55"/>
      <c r="C16" s="36"/>
      <c r="D16" s="37"/>
    </row>
    <row r="17" spans="1:7" ht="20.100000000000001" customHeight="1" x14ac:dyDescent="0.25">
      <c r="A17" s="38" t="s">
        <v>165</v>
      </c>
      <c r="B17" s="39"/>
      <c r="C17" s="40"/>
      <c r="D17" s="37"/>
    </row>
    <row r="18" spans="1:7" ht="20.100000000000001" customHeight="1" x14ac:dyDescent="0.25">
      <c r="A18" s="41" t="s">
        <v>166</v>
      </c>
      <c r="B18" s="42"/>
      <c r="C18" s="43">
        <v>0</v>
      </c>
      <c r="D18" s="44"/>
    </row>
    <row r="19" spans="1:7" ht="20.100000000000001" customHeight="1" thickBot="1" x14ac:dyDescent="0.3">
      <c r="A19" s="41" t="s">
        <v>167</v>
      </c>
      <c r="B19" s="42"/>
      <c r="C19" s="45">
        <v>0</v>
      </c>
      <c r="D19" s="44"/>
    </row>
    <row r="20" spans="1:7" ht="20.100000000000001" customHeight="1" thickTop="1" x14ac:dyDescent="0.25">
      <c r="A20" s="46" t="s">
        <v>168</v>
      </c>
      <c r="B20" s="47"/>
      <c r="C20" s="48">
        <f>SUM(C18:C19)</f>
        <v>0</v>
      </c>
      <c r="D20" s="44"/>
    </row>
    <row r="21" spans="1:7" ht="20.100000000000001" customHeight="1" x14ac:dyDescent="0.25">
      <c r="A21" s="49"/>
      <c r="B21" s="34"/>
      <c r="C21" s="50"/>
      <c r="D21" s="37"/>
    </row>
    <row r="22" spans="1:7" ht="20.100000000000001" customHeight="1" x14ac:dyDescent="0.25">
      <c r="A22" s="46" t="s">
        <v>169</v>
      </c>
      <c r="B22" s="51"/>
      <c r="C22" s="52">
        <f>(C20)</f>
        <v>0</v>
      </c>
      <c r="D22" s="44"/>
    </row>
    <row r="23" spans="1:7" ht="20.100000000000001" customHeight="1" x14ac:dyDescent="0.25">
      <c r="A23" s="53"/>
      <c r="B23" s="34"/>
      <c r="C23" s="36"/>
      <c r="D23" s="37"/>
      <c r="G23" s="28"/>
    </row>
    <row r="24" spans="1:7" ht="20.100000000000001" customHeight="1" thickBot="1" x14ac:dyDescent="0.3">
      <c r="A24" s="38" t="s">
        <v>170</v>
      </c>
      <c r="B24" s="39"/>
      <c r="C24" s="40"/>
      <c r="D24" s="37"/>
    </row>
    <row r="25" spans="1:7" ht="20.100000000000001" customHeight="1" thickTop="1" x14ac:dyDescent="0.25">
      <c r="A25" s="41" t="s">
        <v>171</v>
      </c>
      <c r="B25" s="56" t="s">
        <v>73</v>
      </c>
      <c r="C25" s="48">
        <v>54260.54</v>
      </c>
      <c r="D25" s="44"/>
    </row>
    <row r="26" spans="1:7" ht="20.100000000000001" customHeight="1" x14ac:dyDescent="0.25">
      <c r="A26" s="41" t="s">
        <v>172</v>
      </c>
      <c r="B26" s="42"/>
      <c r="C26" s="45">
        <v>81401.399999999994</v>
      </c>
      <c r="D26" s="44"/>
    </row>
    <row r="27" spans="1:7" ht="20.100000000000001" customHeight="1" thickBot="1" x14ac:dyDescent="0.3">
      <c r="A27" s="57" t="s">
        <v>173</v>
      </c>
      <c r="B27" s="58"/>
      <c r="C27" s="59">
        <v>33214.230000000003</v>
      </c>
      <c r="D27" s="44"/>
    </row>
    <row r="28" spans="1:7" ht="20.100000000000001" customHeight="1" thickTop="1" x14ac:dyDescent="0.25">
      <c r="A28" s="46" t="s">
        <v>174</v>
      </c>
      <c r="B28" s="47"/>
      <c r="C28" s="48">
        <f>SUM(C25:C27)</f>
        <v>168876.17</v>
      </c>
      <c r="D28" s="44"/>
    </row>
    <row r="29" spans="1:7" ht="20.100000000000001" customHeight="1" thickBot="1" x14ac:dyDescent="0.3">
      <c r="A29" s="60"/>
      <c r="B29" s="61"/>
      <c r="C29" s="62"/>
      <c r="D29" s="37"/>
    </row>
    <row r="30" spans="1:7" ht="20.100000000000001" customHeight="1" thickTop="1" x14ac:dyDescent="0.25">
      <c r="A30" s="46" t="s">
        <v>175</v>
      </c>
      <c r="B30" s="51"/>
      <c r="C30" s="48">
        <f>C22+C28</f>
        <v>168876.17</v>
      </c>
      <c r="D30" s="44"/>
    </row>
    <row r="31" spans="1:7" ht="14.25" customHeight="1" x14ac:dyDescent="0.25">
      <c r="A31" s="28"/>
      <c r="C31" s="63"/>
    </row>
    <row r="32" spans="1:7" x14ac:dyDescent="0.25">
      <c r="A32" s="28"/>
      <c r="C32" s="63"/>
    </row>
    <row r="33" spans="1:7" x14ac:dyDescent="0.25">
      <c r="A33" s="28"/>
      <c r="C33" s="63"/>
    </row>
    <row r="34" spans="1:7" s="33" customFormat="1" x14ac:dyDescent="0.25">
      <c r="A34" s="28"/>
      <c r="B34" s="28"/>
      <c r="C34" s="63"/>
      <c r="E34" s="28"/>
      <c r="F34" s="31"/>
      <c r="G34" s="31"/>
    </row>
    <row r="35" spans="1:7" s="33" customFormat="1" x14ac:dyDescent="0.25">
      <c r="A35" s="28"/>
      <c r="B35" s="28"/>
      <c r="C35" s="63"/>
      <c r="E35" s="28"/>
      <c r="F35" s="31"/>
      <c r="G35" s="31"/>
    </row>
    <row r="36" spans="1:7" s="33" customFormat="1" x14ac:dyDescent="0.25">
      <c r="A36" s="28"/>
      <c r="B36" s="28"/>
      <c r="C36" s="63"/>
      <c r="E36" s="28"/>
      <c r="F36" s="31"/>
      <c r="G36" s="31"/>
    </row>
    <row r="37" spans="1:7" s="33" customFormat="1" x14ac:dyDescent="0.25">
      <c r="A37" s="28"/>
      <c r="B37" s="28"/>
      <c r="C37" s="63"/>
      <c r="E37" s="28"/>
      <c r="F37" s="31"/>
      <c r="G37" s="31"/>
    </row>
    <row r="38" spans="1:7" s="33" customFormat="1" x14ac:dyDescent="0.25">
      <c r="A38" s="28"/>
      <c r="B38" s="28"/>
      <c r="C38" s="63"/>
      <c r="E38" s="28"/>
      <c r="F38" s="31"/>
      <c r="G38" s="31"/>
    </row>
    <row r="39" spans="1:7" s="33" customFormat="1" x14ac:dyDescent="0.25">
      <c r="A39" s="28"/>
      <c r="B39" s="28"/>
      <c r="C39" s="63"/>
      <c r="E39" s="28"/>
      <c r="F39" s="31"/>
      <c r="G39" s="31"/>
    </row>
    <row r="40" spans="1:7" s="33" customFormat="1" x14ac:dyDescent="0.25">
      <c r="A40" s="28"/>
      <c r="B40" s="28"/>
      <c r="C40" s="63"/>
      <c r="E40" s="28"/>
      <c r="F40" s="31"/>
      <c r="G40" s="31"/>
    </row>
    <row r="41" spans="1:7" s="33" customFormat="1" x14ac:dyDescent="0.25">
      <c r="A41" s="28"/>
      <c r="B41" s="28"/>
      <c r="C41" s="63"/>
      <c r="E41" s="28"/>
      <c r="F41" s="31"/>
      <c r="G41" s="31"/>
    </row>
  </sheetData>
  <mergeCells count="2">
    <mergeCell ref="A1:D1"/>
    <mergeCell ref="A2:C2"/>
  </mergeCells>
  <printOptions horizontalCentered="1"/>
  <pageMargins left="0.5" right="0" top="1.57" bottom="1" header="0.5" footer="0.5"/>
  <pageSetup fitToWidth="0" orientation="portrait" r:id="rId1"/>
  <headerFooter alignWithMargins="0"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M62"/>
  <sheetViews>
    <sheetView tabSelected="1" topLeftCell="A22" zoomScaleNormal="100" workbookViewId="0">
      <selection activeCell="I56" sqref="I56"/>
    </sheetView>
  </sheetViews>
  <sheetFormatPr defaultColWidth="9.140625" defaultRowHeight="12.75" x14ac:dyDescent="0.2"/>
  <cols>
    <col min="1" max="1" width="29.7109375" style="65" customWidth="1"/>
    <col min="2" max="2" width="3.5703125" style="67" customWidth="1"/>
    <col min="3" max="3" width="10.7109375" style="66" customWidth="1"/>
    <col min="4" max="4" width="21.85546875" style="65" customWidth="1"/>
    <col min="5" max="5" width="10.7109375" style="66" customWidth="1"/>
    <col min="6" max="6" width="9.42578125" style="65" bestFit="1" customWidth="1"/>
    <col min="7" max="7" width="9.140625" style="65"/>
    <col min="8" max="8" width="10.7109375" style="66" customWidth="1"/>
    <col min="9" max="16384" width="9.140625" style="65"/>
  </cols>
  <sheetData>
    <row r="1" spans="1:13" x14ac:dyDescent="0.2">
      <c r="H1" s="70"/>
      <c r="I1" s="69"/>
      <c r="J1" s="69"/>
      <c r="K1" s="69"/>
      <c r="L1" s="69"/>
      <c r="M1" s="69"/>
    </row>
    <row r="2" spans="1:13" x14ac:dyDescent="0.2">
      <c r="A2" s="113" t="s">
        <v>67</v>
      </c>
      <c r="B2" s="113"/>
      <c r="C2" s="106"/>
      <c r="E2" s="106"/>
      <c r="H2" s="105"/>
      <c r="I2" s="69"/>
      <c r="J2" s="69"/>
      <c r="K2" s="69"/>
      <c r="L2" s="69"/>
      <c r="M2" s="69"/>
    </row>
    <row r="3" spans="1:13" x14ac:dyDescent="0.2">
      <c r="A3" s="131" t="s">
        <v>217</v>
      </c>
      <c r="B3" s="131"/>
      <c r="C3" s="106"/>
      <c r="D3" s="65" t="s">
        <v>216</v>
      </c>
      <c r="E3" s="106"/>
      <c r="H3" s="105"/>
      <c r="I3" s="69"/>
      <c r="J3" s="69"/>
      <c r="K3" s="69"/>
      <c r="L3" s="69"/>
      <c r="M3" s="69"/>
    </row>
    <row r="4" spans="1:13" x14ac:dyDescent="0.2">
      <c r="A4" s="132" t="s">
        <v>215</v>
      </c>
      <c r="B4" s="132"/>
      <c r="C4" s="112"/>
      <c r="D4" s="65" t="s">
        <v>73</v>
      </c>
      <c r="E4" s="112"/>
      <c r="H4" s="96"/>
      <c r="I4" s="69"/>
      <c r="J4" s="69"/>
      <c r="K4" s="69"/>
      <c r="L4" s="69"/>
      <c r="M4" s="69"/>
    </row>
    <row r="5" spans="1:13" x14ac:dyDescent="0.2">
      <c r="H5" s="70"/>
      <c r="I5" s="69"/>
      <c r="J5" s="69"/>
      <c r="K5" s="69"/>
      <c r="L5" s="69"/>
      <c r="M5" s="69"/>
    </row>
    <row r="6" spans="1:13" x14ac:dyDescent="0.2">
      <c r="C6" s="111" t="s">
        <v>147</v>
      </c>
      <c r="E6" s="110" t="s">
        <v>73</v>
      </c>
      <c r="F6" s="110" t="s">
        <v>73</v>
      </c>
      <c r="H6" s="70"/>
      <c r="I6" s="69"/>
      <c r="J6" s="69"/>
      <c r="K6" s="69"/>
      <c r="L6" s="69"/>
      <c r="M6" s="69"/>
    </row>
    <row r="7" spans="1:13" x14ac:dyDescent="0.2">
      <c r="A7" s="75"/>
      <c r="B7" s="94"/>
      <c r="C7" s="93"/>
      <c r="E7" s="93"/>
      <c r="F7" s="100"/>
      <c r="H7" s="70"/>
      <c r="I7" s="69"/>
      <c r="J7" s="69"/>
      <c r="K7" s="69"/>
      <c r="L7" s="69"/>
      <c r="M7" s="69"/>
    </row>
    <row r="8" spans="1:13" x14ac:dyDescent="0.2">
      <c r="A8" s="85"/>
      <c r="H8" s="70"/>
      <c r="I8" s="69"/>
      <c r="J8" s="69"/>
      <c r="K8" s="69"/>
      <c r="L8" s="69"/>
      <c r="M8" s="69"/>
    </row>
    <row r="9" spans="1:13" x14ac:dyDescent="0.2">
      <c r="B9" s="107"/>
      <c r="C9" s="107">
        <v>2021</v>
      </c>
      <c r="E9" s="109">
        <v>44197</v>
      </c>
      <c r="F9" s="109">
        <v>44361</v>
      </c>
      <c r="H9" s="108"/>
      <c r="I9" s="69"/>
      <c r="J9" s="69"/>
      <c r="K9" s="69"/>
      <c r="L9" s="69"/>
      <c r="M9" s="69"/>
    </row>
    <row r="10" spans="1:13" x14ac:dyDescent="0.2">
      <c r="B10" s="107"/>
      <c r="C10" s="106" t="s">
        <v>214</v>
      </c>
      <c r="E10" s="106" t="s">
        <v>214</v>
      </c>
      <c r="F10" s="106" t="s">
        <v>214</v>
      </c>
      <c r="H10" s="105"/>
      <c r="I10" s="69"/>
      <c r="J10" s="69"/>
      <c r="K10" s="69"/>
      <c r="L10" s="69"/>
      <c r="M10" s="69"/>
    </row>
    <row r="11" spans="1:13" x14ac:dyDescent="0.2">
      <c r="A11" s="104" t="s">
        <v>213</v>
      </c>
      <c r="B11" s="103"/>
      <c r="C11" s="102" t="s">
        <v>212</v>
      </c>
      <c r="E11" s="102" t="s">
        <v>212</v>
      </c>
      <c r="F11" s="102" t="s">
        <v>212</v>
      </c>
      <c r="H11" s="101"/>
      <c r="I11" s="69"/>
      <c r="J11" s="69"/>
      <c r="K11" s="69"/>
      <c r="L11" s="69"/>
      <c r="M11" s="69"/>
    </row>
    <row r="12" spans="1:13" x14ac:dyDescent="0.2">
      <c r="A12" s="68"/>
      <c r="H12" s="70"/>
      <c r="I12" s="69"/>
      <c r="J12" s="69"/>
      <c r="K12" s="69"/>
      <c r="L12" s="69"/>
      <c r="M12" s="69"/>
    </row>
    <row r="13" spans="1:13" x14ac:dyDescent="0.2">
      <c r="A13" s="78" t="s">
        <v>211</v>
      </c>
      <c r="B13" s="94"/>
      <c r="C13" s="93"/>
      <c r="E13" s="93"/>
      <c r="F13" s="100"/>
      <c r="H13" s="70"/>
      <c r="I13" s="69"/>
      <c r="J13" s="69"/>
      <c r="K13" s="69"/>
      <c r="L13" s="69"/>
      <c r="M13" s="69"/>
    </row>
    <row r="14" spans="1:13" x14ac:dyDescent="0.2">
      <c r="A14" s="88" t="s">
        <v>210</v>
      </c>
      <c r="C14" s="66">
        <v>16250</v>
      </c>
      <c r="E14" s="66">
        <v>0</v>
      </c>
      <c r="F14" s="66">
        <f>C14-E14</f>
        <v>16250</v>
      </c>
      <c r="H14" s="70"/>
      <c r="I14" s="69"/>
      <c r="J14" s="69"/>
      <c r="K14" s="69"/>
      <c r="L14" s="69"/>
      <c r="M14" s="69"/>
    </row>
    <row r="15" spans="1:13" x14ac:dyDescent="0.2">
      <c r="A15" s="88" t="s">
        <v>209</v>
      </c>
      <c r="C15" s="66">
        <v>0</v>
      </c>
      <c r="D15" s="65" t="s">
        <v>208</v>
      </c>
      <c r="E15" s="66">
        <v>0</v>
      </c>
      <c r="F15" s="66">
        <f>C15-E15</f>
        <v>0</v>
      </c>
      <c r="H15" s="70"/>
      <c r="I15" s="69"/>
      <c r="J15" s="69"/>
      <c r="K15" s="69"/>
      <c r="L15" s="69"/>
      <c r="M15" s="69"/>
    </row>
    <row r="16" spans="1:13" x14ac:dyDescent="0.2">
      <c r="A16" s="88" t="s">
        <v>207</v>
      </c>
      <c r="B16" s="95"/>
      <c r="C16" s="98">
        <v>37205</v>
      </c>
      <c r="D16" s="99" t="s">
        <v>73</v>
      </c>
      <c r="E16" s="98">
        <v>0</v>
      </c>
      <c r="F16" s="66">
        <f>C16-E16</f>
        <v>37205</v>
      </c>
      <c r="H16" s="97"/>
      <c r="I16" s="96"/>
      <c r="J16" s="69"/>
      <c r="K16" s="69"/>
      <c r="L16" s="69"/>
      <c r="M16" s="69"/>
    </row>
    <row r="17" spans="1:13" x14ac:dyDescent="0.2">
      <c r="A17" s="88" t="s">
        <v>206</v>
      </c>
      <c r="B17" s="95"/>
      <c r="C17" s="66">
        <v>0</v>
      </c>
      <c r="E17" s="66">
        <v>0</v>
      </c>
      <c r="F17" s="66">
        <f>C17-E17</f>
        <v>0</v>
      </c>
      <c r="H17" s="70"/>
      <c r="I17" s="69"/>
      <c r="J17" s="69"/>
      <c r="K17" s="69"/>
      <c r="L17" s="69"/>
      <c r="M17" s="69"/>
    </row>
    <row r="18" spans="1:13" ht="13.5" thickBot="1" x14ac:dyDescent="0.25">
      <c r="A18" s="78" t="s">
        <v>205</v>
      </c>
      <c r="B18" s="77"/>
      <c r="C18" s="76">
        <f>SUM(C14:C17)</f>
        <v>53455</v>
      </c>
      <c r="E18" s="76">
        <f>SUM(E14:E17)</f>
        <v>0</v>
      </c>
      <c r="F18" s="76">
        <f>C18-E18</f>
        <v>53455</v>
      </c>
      <c r="H18" s="70"/>
      <c r="I18" s="69"/>
      <c r="J18" s="69"/>
      <c r="K18" s="69"/>
      <c r="L18" s="69"/>
      <c r="M18" s="69"/>
    </row>
    <row r="19" spans="1:13" x14ac:dyDescent="0.2">
      <c r="F19" s="66"/>
      <c r="H19" s="70"/>
      <c r="I19" s="69"/>
      <c r="J19" s="69"/>
      <c r="K19" s="69"/>
      <c r="L19" s="69"/>
      <c r="M19" s="69"/>
    </row>
    <row r="20" spans="1:13" x14ac:dyDescent="0.2">
      <c r="A20" s="68"/>
      <c r="F20" s="66"/>
      <c r="H20" s="70"/>
      <c r="I20" s="69"/>
      <c r="J20" s="69"/>
      <c r="K20" s="69"/>
      <c r="L20" s="69"/>
      <c r="M20" s="69"/>
    </row>
    <row r="21" spans="1:13" x14ac:dyDescent="0.2">
      <c r="A21" s="78" t="s">
        <v>204</v>
      </c>
      <c r="B21" s="94"/>
      <c r="C21" s="93"/>
      <c r="E21" s="93"/>
      <c r="F21" s="66"/>
      <c r="H21" s="70"/>
      <c r="I21" s="69"/>
      <c r="J21" s="69"/>
      <c r="K21" s="69"/>
      <c r="L21" s="69"/>
      <c r="M21" s="69"/>
    </row>
    <row r="22" spans="1:13" x14ac:dyDescent="0.2">
      <c r="A22" s="92" t="s">
        <v>203</v>
      </c>
      <c r="C22" s="66" t="s">
        <v>73</v>
      </c>
      <c r="F22" s="66"/>
      <c r="H22" s="70"/>
      <c r="I22" s="69"/>
      <c r="J22" s="69"/>
      <c r="K22" s="69"/>
      <c r="L22" s="69"/>
      <c r="M22" s="69"/>
    </row>
    <row r="23" spans="1:13" x14ac:dyDescent="0.2">
      <c r="A23" s="88" t="s">
        <v>202</v>
      </c>
      <c r="C23" s="84">
        <v>105</v>
      </c>
      <c r="D23" s="65" t="s">
        <v>201</v>
      </c>
      <c r="E23" s="66">
        <v>0</v>
      </c>
      <c r="F23" s="66">
        <f>C23-E23</f>
        <v>105</v>
      </c>
      <c r="H23" s="70" t="s">
        <v>73</v>
      </c>
      <c r="I23" s="69"/>
      <c r="J23" s="69"/>
      <c r="K23" s="69"/>
      <c r="L23" s="69"/>
      <c r="M23" s="69"/>
    </row>
    <row r="24" spans="1:13" x14ac:dyDescent="0.2">
      <c r="A24" s="88" t="s">
        <v>200</v>
      </c>
      <c r="C24" s="66">
        <v>2340.42</v>
      </c>
      <c r="D24" s="65" t="s">
        <v>73</v>
      </c>
      <c r="E24" s="66">
        <v>0</v>
      </c>
      <c r="F24" s="66">
        <f>C24-E24</f>
        <v>2340.42</v>
      </c>
      <c r="H24" s="70"/>
      <c r="I24" s="69"/>
      <c r="J24" s="69"/>
      <c r="K24" s="69"/>
      <c r="L24" s="69"/>
      <c r="M24" s="69"/>
    </row>
    <row r="25" spans="1:13" x14ac:dyDescent="0.2">
      <c r="A25" s="88" t="s">
        <v>199</v>
      </c>
      <c r="C25" s="91">
        <v>831.58</v>
      </c>
      <c r="D25" s="65" t="s">
        <v>115</v>
      </c>
      <c r="E25" s="90">
        <v>0</v>
      </c>
      <c r="F25" s="66">
        <f>C25-E25</f>
        <v>831.58</v>
      </c>
      <c r="H25" s="89"/>
      <c r="I25" s="69"/>
      <c r="J25" s="69"/>
      <c r="K25" s="69"/>
      <c r="L25" s="69"/>
      <c r="M25" s="69"/>
    </row>
    <row r="26" spans="1:13" ht="13.5" thickBot="1" x14ac:dyDescent="0.25">
      <c r="A26" s="81" t="s">
        <v>178</v>
      </c>
      <c r="B26" s="80"/>
      <c r="C26" s="79">
        <f>SUM(C23:C25)</f>
        <v>3277</v>
      </c>
      <c r="E26" s="79">
        <f>SUM(E23:E25)</f>
        <v>0</v>
      </c>
      <c r="F26" s="79">
        <f>C26-E26</f>
        <v>3277</v>
      </c>
      <c r="H26" s="70"/>
      <c r="I26" s="69"/>
      <c r="J26" s="69"/>
      <c r="K26" s="69"/>
      <c r="L26" s="69"/>
      <c r="M26" s="69"/>
    </row>
    <row r="27" spans="1:13" x14ac:dyDescent="0.2">
      <c r="F27" s="66"/>
      <c r="H27" s="70"/>
      <c r="I27" s="69"/>
      <c r="J27" s="69"/>
      <c r="K27" s="69"/>
      <c r="L27" s="69"/>
      <c r="M27" s="69"/>
    </row>
    <row r="28" spans="1:13" x14ac:dyDescent="0.2">
      <c r="A28" s="87" t="s">
        <v>198</v>
      </c>
      <c r="F28" s="66"/>
      <c r="H28" s="70"/>
      <c r="I28" s="69"/>
      <c r="J28" s="69"/>
      <c r="K28" s="69"/>
      <c r="L28" s="69"/>
      <c r="M28" s="69"/>
    </row>
    <row r="29" spans="1:13" x14ac:dyDescent="0.2">
      <c r="A29" s="88" t="s">
        <v>197</v>
      </c>
      <c r="C29" s="84">
        <v>500</v>
      </c>
      <c r="D29" s="65" t="s">
        <v>110</v>
      </c>
      <c r="E29" s="66">
        <v>0</v>
      </c>
      <c r="F29" s="66">
        <f>C29-E29</f>
        <v>500</v>
      </c>
      <c r="H29" s="70"/>
      <c r="I29" s="69"/>
      <c r="J29" s="69"/>
      <c r="K29" s="69"/>
      <c r="L29" s="69"/>
      <c r="M29" s="69"/>
    </row>
    <row r="30" spans="1:13" x14ac:dyDescent="0.2">
      <c r="A30" s="88" t="s">
        <v>196</v>
      </c>
      <c r="C30" s="84">
        <v>0</v>
      </c>
      <c r="D30" s="65" t="s">
        <v>73</v>
      </c>
      <c r="E30" s="66">
        <v>0</v>
      </c>
      <c r="F30" s="66">
        <f>C30-E30</f>
        <v>0</v>
      </c>
      <c r="H30" s="70"/>
      <c r="I30" s="69"/>
      <c r="J30" s="69"/>
      <c r="K30" s="70"/>
      <c r="L30" s="69"/>
      <c r="M30" s="69"/>
    </row>
    <row r="31" spans="1:13" ht="13.5" thickBot="1" x14ac:dyDescent="0.25">
      <c r="A31" s="81" t="s">
        <v>178</v>
      </c>
      <c r="B31" s="80"/>
      <c r="C31" s="79">
        <f>SUM(C29:C30)</f>
        <v>500</v>
      </c>
      <c r="E31" s="79">
        <f>SUM(E29:E30)</f>
        <v>0</v>
      </c>
      <c r="F31" s="79">
        <f>C31-E31</f>
        <v>500</v>
      </c>
      <c r="H31" s="70"/>
      <c r="I31" s="69"/>
      <c r="J31" s="69"/>
      <c r="K31" s="69"/>
      <c r="L31" s="69"/>
      <c r="M31" s="69"/>
    </row>
    <row r="32" spans="1:13" x14ac:dyDescent="0.2">
      <c r="F32" s="66"/>
      <c r="H32" s="70"/>
      <c r="I32" s="69"/>
      <c r="J32" s="69"/>
      <c r="K32" s="69"/>
      <c r="L32" s="69"/>
      <c r="M32" s="69"/>
    </row>
    <row r="33" spans="1:13" x14ac:dyDescent="0.2">
      <c r="A33" s="87" t="s">
        <v>195</v>
      </c>
      <c r="F33" s="66"/>
      <c r="H33" s="70"/>
      <c r="I33" s="69"/>
      <c r="J33" s="69"/>
      <c r="K33" s="69"/>
      <c r="L33" s="69"/>
      <c r="M33" s="69"/>
    </row>
    <row r="34" spans="1:13" x14ac:dyDescent="0.2">
      <c r="A34" s="83" t="s">
        <v>194</v>
      </c>
      <c r="C34" s="84">
        <v>240</v>
      </c>
      <c r="D34" s="65" t="s">
        <v>232</v>
      </c>
      <c r="E34" s="66">
        <v>0</v>
      </c>
      <c r="F34" s="66">
        <f t="shared" ref="F34:F40" si="0">C34-E34</f>
        <v>240</v>
      </c>
      <c r="H34" s="70"/>
      <c r="I34" s="69"/>
      <c r="J34" s="69"/>
      <c r="K34" s="69"/>
      <c r="L34" s="69"/>
      <c r="M34" s="69"/>
    </row>
    <row r="35" spans="1:13" x14ac:dyDescent="0.2">
      <c r="A35" s="83" t="s">
        <v>193</v>
      </c>
      <c r="C35" s="84">
        <v>0</v>
      </c>
      <c r="D35" s="65" t="s">
        <v>73</v>
      </c>
      <c r="E35" s="66">
        <v>0</v>
      </c>
      <c r="F35" s="66">
        <f t="shared" si="0"/>
        <v>0</v>
      </c>
      <c r="H35" s="70"/>
      <c r="I35" s="69"/>
      <c r="J35" s="69"/>
      <c r="K35" s="69"/>
      <c r="L35" s="69"/>
      <c r="M35" s="69"/>
    </row>
    <row r="36" spans="1:13" x14ac:dyDescent="0.2">
      <c r="A36" s="83" t="s">
        <v>192</v>
      </c>
      <c r="C36" s="66">
        <v>0</v>
      </c>
      <c r="E36" s="66">
        <v>0</v>
      </c>
      <c r="F36" s="66">
        <f t="shared" si="0"/>
        <v>0</v>
      </c>
      <c r="H36" s="70"/>
      <c r="I36" s="69"/>
      <c r="J36" s="69"/>
      <c r="K36" s="69"/>
      <c r="L36" s="69"/>
      <c r="M36" s="69"/>
    </row>
    <row r="37" spans="1:13" x14ac:dyDescent="0.2">
      <c r="A37" s="83" t="s">
        <v>191</v>
      </c>
      <c r="C37" s="84">
        <v>510</v>
      </c>
      <c r="D37" s="65" t="s">
        <v>190</v>
      </c>
      <c r="E37" s="66">
        <v>0</v>
      </c>
      <c r="F37" s="66">
        <f t="shared" si="0"/>
        <v>510</v>
      </c>
      <c r="H37" s="70"/>
      <c r="I37" s="69"/>
      <c r="J37" s="69"/>
      <c r="K37" s="69"/>
      <c r="L37" s="69"/>
      <c r="M37" s="69"/>
    </row>
    <row r="38" spans="1:13" x14ac:dyDescent="0.2">
      <c r="A38" s="83" t="s">
        <v>189</v>
      </c>
      <c r="C38" s="66">
        <v>0</v>
      </c>
      <c r="D38" s="65" t="s">
        <v>73</v>
      </c>
      <c r="E38" s="66">
        <v>0</v>
      </c>
      <c r="F38" s="66">
        <f t="shared" si="0"/>
        <v>0</v>
      </c>
      <c r="H38" s="70"/>
      <c r="I38" s="69"/>
      <c r="J38" s="69"/>
      <c r="K38" s="69"/>
      <c r="L38" s="69"/>
      <c r="M38" s="69"/>
    </row>
    <row r="39" spans="1:13" x14ac:dyDescent="0.2">
      <c r="A39" s="83" t="s">
        <v>188</v>
      </c>
      <c r="C39" s="66">
        <v>0</v>
      </c>
      <c r="E39" s="66">
        <v>0</v>
      </c>
      <c r="F39" s="66">
        <f t="shared" si="0"/>
        <v>0</v>
      </c>
      <c r="H39" s="70"/>
      <c r="I39" s="69"/>
      <c r="J39" s="69"/>
      <c r="K39" s="69"/>
      <c r="L39" s="69"/>
      <c r="M39" s="69"/>
    </row>
    <row r="40" spans="1:13" ht="13.5" thickBot="1" x14ac:dyDescent="0.25">
      <c r="A40" s="81" t="s">
        <v>178</v>
      </c>
      <c r="B40" s="80"/>
      <c r="C40" s="79">
        <f>SUM(C34:C39)</f>
        <v>750</v>
      </c>
      <c r="E40" s="79">
        <f>SUM(E34:E39)</f>
        <v>0</v>
      </c>
      <c r="F40" s="79">
        <f t="shared" si="0"/>
        <v>750</v>
      </c>
      <c r="H40" s="70"/>
      <c r="I40" s="69"/>
      <c r="J40" s="69"/>
      <c r="K40" s="69"/>
      <c r="L40" s="69"/>
      <c r="M40" s="69"/>
    </row>
    <row r="41" spans="1:13" x14ac:dyDescent="0.2">
      <c r="A41" s="83"/>
      <c r="F41" s="66"/>
      <c r="H41" s="70"/>
      <c r="I41" s="69"/>
      <c r="J41" s="69"/>
      <c r="K41" s="69"/>
      <c r="L41" s="69"/>
      <c r="M41" s="69"/>
    </row>
    <row r="42" spans="1:13" x14ac:dyDescent="0.2">
      <c r="A42" s="86" t="s">
        <v>187</v>
      </c>
      <c r="F42" s="66"/>
      <c r="H42" s="70"/>
      <c r="I42" s="69"/>
      <c r="J42" s="69"/>
      <c r="K42" s="69"/>
      <c r="L42" s="69"/>
      <c r="M42" s="69"/>
    </row>
    <row r="43" spans="1:13" x14ac:dyDescent="0.2">
      <c r="A43" s="83" t="s">
        <v>186</v>
      </c>
      <c r="C43" s="84">
        <v>0</v>
      </c>
      <c r="D43" s="65" t="s">
        <v>73</v>
      </c>
      <c r="E43" s="66">
        <v>0</v>
      </c>
      <c r="F43" s="66">
        <f>C43-E43</f>
        <v>0</v>
      </c>
      <c r="H43" s="70"/>
      <c r="I43" s="69"/>
      <c r="J43" s="69"/>
      <c r="K43" s="69"/>
      <c r="L43" s="69"/>
      <c r="M43" s="69"/>
    </row>
    <row r="44" spans="1:13" x14ac:dyDescent="0.2">
      <c r="A44" s="83" t="s">
        <v>185</v>
      </c>
      <c r="C44" s="66">
        <v>0</v>
      </c>
      <c r="D44" s="65" t="s">
        <v>73</v>
      </c>
      <c r="E44" s="66">
        <v>0</v>
      </c>
      <c r="F44" s="66">
        <f>C44-E44</f>
        <v>0</v>
      </c>
      <c r="H44" s="70"/>
      <c r="I44" s="69"/>
      <c r="J44" s="69"/>
      <c r="K44" s="69"/>
      <c r="L44" s="69"/>
      <c r="M44" s="69"/>
    </row>
    <row r="45" spans="1:13" x14ac:dyDescent="0.2">
      <c r="A45" s="83" t="s">
        <v>184</v>
      </c>
      <c r="C45" s="66">
        <v>0</v>
      </c>
      <c r="E45" s="66">
        <v>0</v>
      </c>
      <c r="F45" s="66">
        <f>C45-E45</f>
        <v>0</v>
      </c>
      <c r="H45" s="70"/>
      <c r="I45" s="69"/>
      <c r="J45" s="69"/>
      <c r="K45" s="69"/>
      <c r="L45" s="69"/>
      <c r="M45" s="69"/>
    </row>
    <row r="46" spans="1:13" ht="13.5" thickBot="1" x14ac:dyDescent="0.25">
      <c r="A46" s="81" t="s">
        <v>178</v>
      </c>
      <c r="B46" s="80"/>
      <c r="C46" s="79">
        <f>SUM(C43:C45)</f>
        <v>0</v>
      </c>
      <c r="E46" s="79">
        <f>SUM(E43:E45)</f>
        <v>0</v>
      </c>
      <c r="F46" s="79">
        <f>C46-E46</f>
        <v>0</v>
      </c>
      <c r="H46" s="70"/>
      <c r="I46" s="69"/>
      <c r="J46" s="69"/>
      <c r="K46" s="69"/>
      <c r="L46" s="69"/>
      <c r="M46" s="69"/>
    </row>
    <row r="47" spans="1:13" x14ac:dyDescent="0.2">
      <c r="A47" s="83"/>
      <c r="F47" s="66"/>
      <c r="H47" s="70"/>
      <c r="I47" s="69"/>
      <c r="J47" s="69"/>
      <c r="K47" s="69"/>
      <c r="L47" s="69"/>
      <c r="M47" s="69"/>
    </row>
    <row r="48" spans="1:13" x14ac:dyDescent="0.2">
      <c r="A48" s="85" t="s">
        <v>183</v>
      </c>
      <c r="F48" s="66"/>
      <c r="H48" s="70"/>
      <c r="I48" s="69"/>
      <c r="J48" s="69"/>
      <c r="K48" s="69"/>
      <c r="L48" s="69"/>
      <c r="M48" s="69"/>
    </row>
    <row r="49" spans="1:13" x14ac:dyDescent="0.2">
      <c r="A49" s="83" t="s">
        <v>182</v>
      </c>
      <c r="C49" s="84">
        <v>0</v>
      </c>
      <c r="D49" s="65" t="s">
        <v>73</v>
      </c>
      <c r="E49" s="66">
        <v>0</v>
      </c>
      <c r="F49" s="66">
        <f>C49-E49</f>
        <v>0</v>
      </c>
      <c r="H49" s="70"/>
      <c r="I49" s="69"/>
      <c r="J49" s="69"/>
      <c r="K49" s="69"/>
      <c r="L49" s="69"/>
      <c r="M49" s="69"/>
    </row>
    <row r="50" spans="1:13" x14ac:dyDescent="0.2">
      <c r="A50" s="83" t="s">
        <v>181</v>
      </c>
      <c r="C50" s="66">
        <v>0</v>
      </c>
      <c r="E50" s="66">
        <v>0</v>
      </c>
      <c r="F50" s="66">
        <f>C50-E50</f>
        <v>0</v>
      </c>
      <c r="H50" s="70"/>
      <c r="I50" s="69"/>
      <c r="J50" s="69"/>
      <c r="K50" s="69"/>
      <c r="L50" s="69"/>
      <c r="M50" s="69"/>
    </row>
    <row r="51" spans="1:13" x14ac:dyDescent="0.2">
      <c r="A51" s="83" t="s">
        <v>180</v>
      </c>
      <c r="C51" s="84">
        <v>15713.77</v>
      </c>
      <c r="E51" s="66">
        <v>0</v>
      </c>
      <c r="F51" s="66">
        <f>C51-E51</f>
        <v>15713.77</v>
      </c>
      <c r="G51" s="82"/>
      <c r="H51" s="70"/>
      <c r="I51" s="69"/>
      <c r="J51" s="69"/>
      <c r="K51" s="69"/>
      <c r="L51" s="69"/>
      <c r="M51" s="69"/>
    </row>
    <row r="52" spans="1:13" x14ac:dyDescent="0.2">
      <c r="A52" s="83" t="s">
        <v>179</v>
      </c>
      <c r="C52" s="66">
        <v>0</v>
      </c>
      <c r="E52" s="66">
        <v>0</v>
      </c>
      <c r="F52" s="66">
        <f>C52-E52</f>
        <v>0</v>
      </c>
      <c r="G52" s="82"/>
      <c r="H52" s="70"/>
      <c r="I52" s="69"/>
      <c r="J52" s="69"/>
      <c r="K52" s="69"/>
      <c r="L52" s="69"/>
      <c r="M52" s="69"/>
    </row>
    <row r="53" spans="1:13" ht="13.5" thickBot="1" x14ac:dyDescent="0.25">
      <c r="A53" s="81" t="s">
        <v>178</v>
      </c>
      <c r="B53" s="80"/>
      <c r="C53" s="79">
        <f>SUM(C49:C52)</f>
        <v>15713.77</v>
      </c>
      <c r="E53" s="79">
        <f>SUM(E49:E52)</f>
        <v>0</v>
      </c>
      <c r="F53" s="79">
        <f>C53-E53</f>
        <v>15713.77</v>
      </c>
      <c r="H53" s="70"/>
      <c r="I53" s="69"/>
      <c r="J53" s="69"/>
      <c r="K53" s="69"/>
      <c r="L53" s="69"/>
      <c r="M53" s="69"/>
    </row>
    <row r="54" spans="1:13" x14ac:dyDescent="0.2">
      <c r="F54" s="66"/>
      <c r="H54" s="70"/>
      <c r="I54" s="69"/>
      <c r="J54" s="69"/>
      <c r="K54" s="69"/>
      <c r="L54" s="69"/>
      <c r="M54" s="69"/>
    </row>
    <row r="55" spans="1:13" x14ac:dyDescent="0.2">
      <c r="F55" s="66"/>
      <c r="H55" s="70"/>
      <c r="I55" s="69"/>
      <c r="J55" s="69"/>
      <c r="K55" s="69"/>
      <c r="L55" s="69"/>
      <c r="M55" s="69"/>
    </row>
    <row r="56" spans="1:13" ht="13.5" thickBot="1" x14ac:dyDescent="0.25">
      <c r="A56" s="78" t="s">
        <v>177</v>
      </c>
      <c r="B56" s="77"/>
      <c r="C56" s="76">
        <f>C26+C31+C40+C46+C53</f>
        <v>20240.77</v>
      </c>
      <c r="E56" s="76">
        <f>E26+E31+E40+E46+E53</f>
        <v>0</v>
      </c>
      <c r="F56" s="76">
        <f>C56-E56</f>
        <v>20240.77</v>
      </c>
      <c r="G56" s="66"/>
      <c r="H56" s="70"/>
      <c r="I56" s="69"/>
      <c r="J56" s="69"/>
      <c r="K56" s="69"/>
      <c r="L56" s="69"/>
      <c r="M56" s="69"/>
    </row>
    <row r="57" spans="1:13" x14ac:dyDescent="0.2">
      <c r="F57" s="66"/>
      <c r="H57" s="70"/>
      <c r="I57" s="69"/>
      <c r="J57" s="69"/>
      <c r="K57" s="69"/>
      <c r="L57" s="69"/>
      <c r="M57" s="69"/>
    </row>
    <row r="58" spans="1:13" x14ac:dyDescent="0.2">
      <c r="A58" s="75" t="s">
        <v>176</v>
      </c>
      <c r="B58" s="74"/>
      <c r="C58" s="73">
        <f>C18-C56</f>
        <v>33214.229999999996</v>
      </c>
      <c r="E58" s="73">
        <f>E18-E56</f>
        <v>0</v>
      </c>
      <c r="F58" s="72">
        <f>C58-E58</f>
        <v>33214.229999999996</v>
      </c>
      <c r="H58" s="71"/>
      <c r="I58" s="69"/>
      <c r="J58" s="69"/>
      <c r="K58" s="69"/>
      <c r="L58" s="69"/>
      <c r="M58" s="69"/>
    </row>
    <row r="59" spans="1:13" x14ac:dyDescent="0.2">
      <c r="H59" s="70"/>
      <c r="I59" s="69"/>
      <c r="J59" s="69"/>
      <c r="K59" s="69"/>
      <c r="L59" s="69"/>
      <c r="M59" s="69"/>
    </row>
    <row r="62" spans="1:13" x14ac:dyDescent="0.2">
      <c r="A62" s="68"/>
    </row>
  </sheetData>
  <mergeCells count="2">
    <mergeCell ref="A3:B3"/>
    <mergeCell ref="A4:B4"/>
  </mergeCells>
  <printOptions horizontalCentered="1"/>
  <pageMargins left="0.7" right="0.7" top="0.75" bottom="0.22" header="0.3" footer="0.14000000000000001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F48"/>
  <sheetViews>
    <sheetView topLeftCell="A23" zoomScale="150" zoomScaleNormal="150" workbookViewId="0">
      <selection activeCell="E25" sqref="E25"/>
    </sheetView>
  </sheetViews>
  <sheetFormatPr defaultRowHeight="15" x14ac:dyDescent="0.25"/>
  <cols>
    <col min="1" max="3" width="11.28515625" customWidth="1"/>
    <col min="4" max="4" width="24.85546875" customWidth="1"/>
    <col min="5" max="5" width="62.7109375" customWidth="1"/>
    <col min="6" max="6" width="11.7109375" bestFit="1" customWidth="1"/>
  </cols>
  <sheetData>
    <row r="1" spans="1:6" ht="27" customHeight="1" x14ac:dyDescent="0.3">
      <c r="A1" s="133" t="s">
        <v>67</v>
      </c>
      <c r="B1" s="134"/>
      <c r="C1" s="134"/>
      <c r="D1" s="134"/>
      <c r="E1" s="134"/>
      <c r="F1" s="134"/>
    </row>
    <row r="2" spans="1:6" ht="20.45" customHeight="1" x14ac:dyDescent="0.25">
      <c r="A2" s="135" t="s">
        <v>89</v>
      </c>
      <c r="B2" s="134"/>
      <c r="C2" s="134"/>
      <c r="D2" s="134"/>
      <c r="E2" s="134"/>
      <c r="F2" s="134"/>
    </row>
    <row r="3" spans="1:6" x14ac:dyDescent="0.25">
      <c r="A3" s="134" t="s">
        <v>136</v>
      </c>
      <c r="B3" s="134"/>
      <c r="C3" s="134"/>
      <c r="D3" s="134"/>
      <c r="E3" s="134"/>
      <c r="F3" s="134"/>
    </row>
    <row r="5" spans="1:6" ht="24.75" x14ac:dyDescent="0.25">
      <c r="A5" s="16" t="s">
        <v>0</v>
      </c>
      <c r="B5" s="16" t="s">
        <v>1</v>
      </c>
      <c r="C5" s="16" t="s">
        <v>2</v>
      </c>
      <c r="D5" s="16" t="s">
        <v>90</v>
      </c>
      <c r="E5" s="16" t="s">
        <v>4</v>
      </c>
      <c r="F5" s="16" t="s">
        <v>5</v>
      </c>
    </row>
    <row r="7" spans="1:6" x14ac:dyDescent="0.25">
      <c r="A7" s="17" t="s">
        <v>91</v>
      </c>
      <c r="B7" s="17" t="s">
        <v>92</v>
      </c>
      <c r="C7" s="17"/>
      <c r="D7" s="17" t="s">
        <v>93</v>
      </c>
      <c r="E7" s="17" t="s">
        <v>94</v>
      </c>
      <c r="F7" s="18">
        <v>40</v>
      </c>
    </row>
    <row r="8" spans="1:6" x14ac:dyDescent="0.25">
      <c r="A8" s="17" t="s">
        <v>95</v>
      </c>
      <c r="B8" s="17" t="s">
        <v>96</v>
      </c>
      <c r="C8" s="19">
        <v>411</v>
      </c>
      <c r="D8" s="17" t="s">
        <v>97</v>
      </c>
      <c r="E8" s="17" t="s">
        <v>98</v>
      </c>
      <c r="F8" s="18">
        <v>1272</v>
      </c>
    </row>
    <row r="9" spans="1:6" x14ac:dyDescent="0.25">
      <c r="A9" s="17" t="s">
        <v>99</v>
      </c>
      <c r="B9" s="17" t="s">
        <v>96</v>
      </c>
      <c r="C9" s="19">
        <v>458</v>
      </c>
      <c r="D9" s="17" t="s">
        <v>100</v>
      </c>
      <c r="E9" s="17" t="s">
        <v>101</v>
      </c>
      <c r="F9" s="18">
        <v>43.75</v>
      </c>
    </row>
    <row r="10" spans="1:6" x14ac:dyDescent="0.25">
      <c r="A10" s="17" t="s">
        <v>102</v>
      </c>
      <c r="B10" s="17" t="s">
        <v>92</v>
      </c>
      <c r="C10" s="17"/>
      <c r="D10" s="17" t="s">
        <v>93</v>
      </c>
      <c r="E10" s="17" t="s">
        <v>94</v>
      </c>
      <c r="F10" s="18">
        <v>40</v>
      </c>
    </row>
    <row r="11" spans="1:6" x14ac:dyDescent="0.25">
      <c r="A11" s="17" t="s">
        <v>103</v>
      </c>
      <c r="B11" s="17" t="s">
        <v>96</v>
      </c>
      <c r="C11" s="19">
        <v>459</v>
      </c>
      <c r="D11" s="17" t="s">
        <v>104</v>
      </c>
      <c r="E11" s="17" t="s">
        <v>105</v>
      </c>
      <c r="F11" s="18">
        <v>510</v>
      </c>
    </row>
    <row r="12" spans="1:6" x14ac:dyDescent="0.25">
      <c r="A12" s="17" t="s">
        <v>106</v>
      </c>
      <c r="B12" s="17" t="s">
        <v>92</v>
      </c>
      <c r="C12" s="17"/>
      <c r="D12" s="17" t="s">
        <v>107</v>
      </c>
      <c r="E12" s="17" t="s">
        <v>108</v>
      </c>
      <c r="F12" s="18">
        <v>30</v>
      </c>
    </row>
    <row r="13" spans="1:6" x14ac:dyDescent="0.25">
      <c r="A13" s="17" t="s">
        <v>16</v>
      </c>
      <c r="B13" s="17" t="s">
        <v>96</v>
      </c>
      <c r="C13" s="19">
        <v>460</v>
      </c>
      <c r="D13" s="17" t="s">
        <v>100</v>
      </c>
      <c r="E13" s="17" t="s">
        <v>109</v>
      </c>
      <c r="F13" s="18">
        <v>268.75</v>
      </c>
    </row>
    <row r="14" spans="1:6" x14ac:dyDescent="0.25">
      <c r="A14" s="17" t="s">
        <v>16</v>
      </c>
      <c r="B14" s="17" t="s">
        <v>96</v>
      </c>
      <c r="C14" s="19">
        <v>461</v>
      </c>
      <c r="D14" s="17" t="s">
        <v>110</v>
      </c>
      <c r="E14" s="17" t="s">
        <v>111</v>
      </c>
      <c r="F14" s="18">
        <v>500</v>
      </c>
    </row>
    <row r="15" spans="1:6" x14ac:dyDescent="0.25">
      <c r="A15" s="17" t="s">
        <v>112</v>
      </c>
      <c r="B15" s="17" t="s">
        <v>92</v>
      </c>
      <c r="C15" s="17"/>
      <c r="D15" s="17" t="s">
        <v>93</v>
      </c>
      <c r="E15" s="17" t="s">
        <v>94</v>
      </c>
      <c r="F15" s="18">
        <v>40</v>
      </c>
    </row>
    <row r="16" spans="1:6" x14ac:dyDescent="0.25">
      <c r="A16" s="17" t="s">
        <v>113</v>
      </c>
      <c r="B16" s="17" t="s">
        <v>96</v>
      </c>
      <c r="C16" s="19">
        <v>462</v>
      </c>
      <c r="D16" s="17" t="s">
        <v>100</v>
      </c>
      <c r="E16" s="17" t="s">
        <v>114</v>
      </c>
      <c r="F16" s="18">
        <v>618</v>
      </c>
    </row>
    <row r="17" spans="1:6" x14ac:dyDescent="0.25">
      <c r="A17" s="17" t="s">
        <v>22</v>
      </c>
      <c r="B17" s="17" t="s">
        <v>92</v>
      </c>
      <c r="C17" s="17"/>
      <c r="D17" s="17" t="s">
        <v>115</v>
      </c>
      <c r="E17" s="17" t="s">
        <v>233</v>
      </c>
      <c r="F17" s="18">
        <v>29.3</v>
      </c>
    </row>
    <row r="18" spans="1:6" x14ac:dyDescent="0.25">
      <c r="A18" s="17" t="s">
        <v>22</v>
      </c>
      <c r="B18" s="17" t="s">
        <v>92</v>
      </c>
      <c r="C18" s="17"/>
      <c r="D18" s="17" t="s">
        <v>115</v>
      </c>
      <c r="E18" s="17" t="s">
        <v>234</v>
      </c>
      <c r="F18" s="18">
        <v>22.05</v>
      </c>
    </row>
    <row r="19" spans="1:6" x14ac:dyDescent="0.25">
      <c r="A19" s="17" t="s">
        <v>30</v>
      </c>
      <c r="B19" s="17" t="s">
        <v>92</v>
      </c>
      <c r="C19" s="17"/>
      <c r="D19" s="17" t="s">
        <v>115</v>
      </c>
      <c r="E19" s="17" t="s">
        <v>116</v>
      </c>
      <c r="F19" s="18">
        <v>11.9</v>
      </c>
    </row>
    <row r="20" spans="1:6" x14ac:dyDescent="0.25">
      <c r="A20" s="17" t="s">
        <v>35</v>
      </c>
      <c r="B20" s="17" t="s">
        <v>92</v>
      </c>
      <c r="C20" s="17"/>
      <c r="D20" s="17" t="s">
        <v>117</v>
      </c>
      <c r="E20" s="17" t="s">
        <v>118</v>
      </c>
      <c r="F20" s="18">
        <v>21.15</v>
      </c>
    </row>
    <row r="21" spans="1:6" x14ac:dyDescent="0.25">
      <c r="A21" s="17" t="s">
        <v>35</v>
      </c>
      <c r="B21" s="17" t="s">
        <v>92</v>
      </c>
      <c r="C21" s="17"/>
      <c r="D21" s="17" t="s">
        <v>117</v>
      </c>
      <c r="E21" s="17" t="s">
        <v>119</v>
      </c>
      <c r="F21" s="18">
        <v>0.33</v>
      </c>
    </row>
    <row r="22" spans="1:6" x14ac:dyDescent="0.25">
      <c r="A22" s="17" t="s">
        <v>41</v>
      </c>
      <c r="B22" s="17" t="s">
        <v>92</v>
      </c>
      <c r="C22" s="17"/>
      <c r="D22" s="17" t="s">
        <v>115</v>
      </c>
      <c r="E22" s="17" t="s">
        <v>120</v>
      </c>
      <c r="F22" s="18">
        <v>29.3</v>
      </c>
    </row>
    <row r="23" spans="1:6" x14ac:dyDescent="0.25">
      <c r="A23" s="17" t="s">
        <v>121</v>
      </c>
      <c r="B23" s="17" t="s">
        <v>92</v>
      </c>
      <c r="C23" s="17"/>
      <c r="D23" s="17" t="s">
        <v>93</v>
      </c>
      <c r="E23" s="17" t="s">
        <v>94</v>
      </c>
      <c r="F23" s="18">
        <v>40</v>
      </c>
    </row>
    <row r="24" spans="1:6" x14ac:dyDescent="0.25">
      <c r="A24" s="17" t="s">
        <v>47</v>
      </c>
      <c r="B24" s="17" t="s">
        <v>96</v>
      </c>
      <c r="C24" s="19">
        <v>463</v>
      </c>
      <c r="D24" s="17" t="s">
        <v>100</v>
      </c>
      <c r="E24" s="17" t="s">
        <v>122</v>
      </c>
      <c r="F24" s="18">
        <v>491.33</v>
      </c>
    </row>
    <row r="25" spans="1:6" x14ac:dyDescent="0.25">
      <c r="A25" s="17" t="s">
        <v>51</v>
      </c>
      <c r="B25" s="17" t="s">
        <v>92</v>
      </c>
      <c r="C25" s="17"/>
      <c r="D25" s="17" t="s">
        <v>117</v>
      </c>
      <c r="E25" s="17" t="s">
        <v>123</v>
      </c>
      <c r="F25" s="18">
        <v>87.65</v>
      </c>
    </row>
    <row r="26" spans="1:6" x14ac:dyDescent="0.25">
      <c r="A26" s="17" t="s">
        <v>51</v>
      </c>
      <c r="B26" s="17" t="s">
        <v>92</v>
      </c>
      <c r="C26" s="17"/>
      <c r="D26" s="17" t="s">
        <v>117</v>
      </c>
      <c r="E26" s="17" t="s">
        <v>124</v>
      </c>
      <c r="F26" s="18">
        <v>87.65</v>
      </c>
    </row>
    <row r="27" spans="1:6" x14ac:dyDescent="0.25">
      <c r="A27" s="17" t="s">
        <v>51</v>
      </c>
      <c r="B27" s="17" t="s">
        <v>92</v>
      </c>
      <c r="C27" s="17"/>
      <c r="D27" s="17" t="s">
        <v>117</v>
      </c>
      <c r="E27" s="17" t="s">
        <v>125</v>
      </c>
      <c r="F27" s="18">
        <v>105.15</v>
      </c>
    </row>
    <row r="28" spans="1:6" x14ac:dyDescent="0.25">
      <c r="A28" s="17" t="s">
        <v>52</v>
      </c>
      <c r="B28" s="17" t="s">
        <v>92</v>
      </c>
      <c r="C28" s="17"/>
      <c r="D28" s="17" t="s">
        <v>115</v>
      </c>
      <c r="E28" s="17" t="s">
        <v>126</v>
      </c>
      <c r="F28" s="18">
        <v>22.05</v>
      </c>
    </row>
    <row r="29" spans="1:6" x14ac:dyDescent="0.25">
      <c r="A29" s="17" t="s">
        <v>127</v>
      </c>
      <c r="B29" s="17" t="s">
        <v>96</v>
      </c>
      <c r="C29" s="19">
        <v>412</v>
      </c>
      <c r="D29" s="17" t="s">
        <v>128</v>
      </c>
      <c r="E29" s="17" t="s">
        <v>129</v>
      </c>
      <c r="F29" s="18">
        <v>1000</v>
      </c>
    </row>
    <row r="30" spans="1:6" x14ac:dyDescent="0.25">
      <c r="A30" s="17" t="s">
        <v>59</v>
      </c>
      <c r="B30" s="17" t="s">
        <v>92</v>
      </c>
      <c r="C30" s="17"/>
      <c r="D30" s="17" t="s">
        <v>115</v>
      </c>
      <c r="E30" s="17" t="s">
        <v>130</v>
      </c>
      <c r="F30" s="18">
        <v>29.3</v>
      </c>
    </row>
    <row r="31" spans="1:6" x14ac:dyDescent="0.25">
      <c r="A31" s="17" t="s">
        <v>59</v>
      </c>
      <c r="B31" s="17" t="s">
        <v>92</v>
      </c>
      <c r="C31" s="17"/>
      <c r="D31" s="17" t="s">
        <v>115</v>
      </c>
      <c r="E31" s="17" t="s">
        <v>131</v>
      </c>
      <c r="F31" s="18">
        <v>22.05</v>
      </c>
    </row>
    <row r="32" spans="1:6" x14ac:dyDescent="0.25">
      <c r="A32" s="17" t="s">
        <v>59</v>
      </c>
      <c r="B32" s="17" t="s">
        <v>92</v>
      </c>
      <c r="C32" s="17"/>
      <c r="D32" s="17" t="s">
        <v>115</v>
      </c>
      <c r="E32" s="17" t="s">
        <v>132</v>
      </c>
      <c r="F32" s="18">
        <v>174.3</v>
      </c>
    </row>
    <row r="33" spans="1:6" x14ac:dyDescent="0.25">
      <c r="A33" s="17" t="s">
        <v>133</v>
      </c>
      <c r="B33" s="17" t="s">
        <v>92</v>
      </c>
      <c r="C33" s="17"/>
      <c r="D33" s="17" t="s">
        <v>93</v>
      </c>
      <c r="E33" s="17" t="s">
        <v>94</v>
      </c>
      <c r="F33" s="18">
        <v>40</v>
      </c>
    </row>
    <row r="34" spans="1:6" x14ac:dyDescent="0.25">
      <c r="A34" s="17" t="s">
        <v>64</v>
      </c>
      <c r="B34" s="17" t="s">
        <v>92</v>
      </c>
      <c r="C34" s="17"/>
      <c r="D34" s="17" t="s">
        <v>115</v>
      </c>
      <c r="E34" s="17" t="s">
        <v>134</v>
      </c>
      <c r="F34" s="18">
        <v>145.30000000000001</v>
      </c>
    </row>
    <row r="35" spans="1:6" x14ac:dyDescent="0.25">
      <c r="A35" s="17" t="s">
        <v>65</v>
      </c>
      <c r="B35" s="17" t="s">
        <v>92</v>
      </c>
      <c r="C35" s="17"/>
      <c r="D35" s="17" t="s">
        <v>115</v>
      </c>
      <c r="E35" s="17" t="s">
        <v>135</v>
      </c>
      <c r="F35" s="18">
        <v>22.05</v>
      </c>
    </row>
    <row r="36" spans="1:6" s="4" customFormat="1" x14ac:dyDescent="0.25">
      <c r="A36" s="2" t="s">
        <v>65</v>
      </c>
      <c r="B36" s="2" t="s">
        <v>96</v>
      </c>
      <c r="C36" s="20">
        <v>464</v>
      </c>
      <c r="D36" s="2" t="s">
        <v>100</v>
      </c>
      <c r="E36" s="2" t="s">
        <v>137</v>
      </c>
      <c r="F36" s="3">
        <v>458.15</v>
      </c>
    </row>
    <row r="37" spans="1:6" s="4" customFormat="1" x14ac:dyDescent="0.25">
      <c r="A37" s="2" t="s">
        <v>138</v>
      </c>
      <c r="B37" s="2" t="s">
        <v>92</v>
      </c>
      <c r="C37" s="2"/>
      <c r="D37" s="2" t="s">
        <v>115</v>
      </c>
      <c r="E37" s="2" t="s">
        <v>139</v>
      </c>
      <c r="F37" s="3">
        <v>22.05</v>
      </c>
    </row>
    <row r="38" spans="1:6" s="4" customFormat="1" x14ac:dyDescent="0.25">
      <c r="A38" s="2" t="s">
        <v>140</v>
      </c>
      <c r="B38" s="2" t="s">
        <v>96</v>
      </c>
      <c r="C38" s="20">
        <v>413</v>
      </c>
      <c r="D38" s="2" t="s">
        <v>128</v>
      </c>
      <c r="E38" s="2" t="s">
        <v>141</v>
      </c>
      <c r="F38" s="3">
        <v>11692.77</v>
      </c>
    </row>
    <row r="39" spans="1:6" s="4" customFormat="1" x14ac:dyDescent="0.25">
      <c r="A39" s="2" t="s">
        <v>140</v>
      </c>
      <c r="B39" s="2" t="s">
        <v>96</v>
      </c>
      <c r="C39" s="20">
        <v>465</v>
      </c>
      <c r="D39" s="2" t="s">
        <v>97</v>
      </c>
      <c r="E39" s="2" t="s">
        <v>142</v>
      </c>
      <c r="F39" s="3">
        <v>1749</v>
      </c>
    </row>
    <row r="40" spans="1:6" s="4" customFormat="1" x14ac:dyDescent="0.25">
      <c r="A40" s="2" t="s">
        <v>140</v>
      </c>
      <c r="B40" s="2" t="s">
        <v>96</v>
      </c>
      <c r="C40" s="20">
        <v>466</v>
      </c>
      <c r="D40" s="2" t="s">
        <v>39</v>
      </c>
      <c r="E40" s="2" t="s">
        <v>143</v>
      </c>
      <c r="F40" s="3">
        <v>460.44</v>
      </c>
    </row>
    <row r="41" spans="1:6" s="4" customFormat="1" x14ac:dyDescent="0.25">
      <c r="A41" s="2" t="s">
        <v>140</v>
      </c>
      <c r="B41" s="2" t="s">
        <v>96</v>
      </c>
      <c r="C41" s="20">
        <v>468</v>
      </c>
      <c r="D41" s="2" t="s">
        <v>144</v>
      </c>
      <c r="E41" s="2" t="s">
        <v>145</v>
      </c>
      <c r="F41" s="3">
        <v>75</v>
      </c>
    </row>
    <row r="42" spans="1:6" s="4" customFormat="1" x14ac:dyDescent="0.25">
      <c r="A42" s="2" t="s">
        <v>146</v>
      </c>
      <c r="B42" s="2" t="s">
        <v>92</v>
      </c>
      <c r="C42" s="2"/>
      <c r="D42" s="2" t="s">
        <v>93</v>
      </c>
      <c r="E42" s="2" t="s">
        <v>94</v>
      </c>
      <c r="F42" s="3">
        <v>40</v>
      </c>
    </row>
    <row r="43" spans="1:6" s="4" customFormat="1" x14ac:dyDescent="0.25">
      <c r="A43" s="2"/>
      <c r="B43" s="2"/>
      <c r="C43" s="2"/>
      <c r="D43" s="2"/>
      <c r="E43" s="2"/>
      <c r="F43" s="3"/>
    </row>
    <row r="44" spans="1:6" x14ac:dyDescent="0.25">
      <c r="A44" s="17" t="s">
        <v>147</v>
      </c>
      <c r="F44" s="21">
        <f>SUM(F7:F42)</f>
        <v>20240.77</v>
      </c>
    </row>
    <row r="48" spans="1:6" x14ac:dyDescent="0.25">
      <c r="A48" s="136"/>
      <c r="B48" s="136"/>
      <c r="C48" s="136"/>
      <c r="D48" s="136"/>
      <c r="E48" s="136"/>
      <c r="F48" s="136"/>
    </row>
  </sheetData>
  <mergeCells count="4">
    <mergeCell ref="A1:F1"/>
    <mergeCell ref="A2:F2"/>
    <mergeCell ref="A3:F3"/>
    <mergeCell ref="A48:F4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H55"/>
  <sheetViews>
    <sheetView zoomScale="150" zoomScaleNormal="150" workbookViewId="0">
      <selection activeCell="D38" sqref="D38"/>
    </sheetView>
  </sheetViews>
  <sheetFormatPr defaultRowHeight="15" x14ac:dyDescent="0.25"/>
  <cols>
    <col min="1" max="1" width="10.28515625" customWidth="1"/>
    <col min="2" max="2" width="12" customWidth="1"/>
    <col min="3" max="3" width="38.7109375" customWidth="1"/>
    <col min="4" max="4" width="86.7109375" customWidth="1"/>
    <col min="5" max="5" width="10.85546875" bestFit="1" customWidth="1"/>
    <col min="7" max="7" width="10.42578125" bestFit="1" customWidth="1"/>
  </cols>
  <sheetData>
    <row r="1" spans="1:5" ht="30" customHeight="1" x14ac:dyDescent="0.25">
      <c r="A1" s="135" t="s">
        <v>68</v>
      </c>
      <c r="B1" s="134"/>
      <c r="C1" s="134"/>
      <c r="D1" s="134"/>
      <c r="E1" s="134"/>
    </row>
    <row r="2" spans="1:5" ht="15.75" x14ac:dyDescent="0.25">
      <c r="A2" s="135" t="s">
        <v>69</v>
      </c>
      <c r="B2" s="134"/>
      <c r="C2" s="134"/>
      <c r="D2" s="134"/>
      <c r="E2" s="134"/>
    </row>
    <row r="3" spans="1:5" x14ac:dyDescent="0.25">
      <c r="A3" s="134" t="s">
        <v>136</v>
      </c>
      <c r="B3" s="134"/>
      <c r="C3" s="134"/>
      <c r="D3" s="134"/>
      <c r="E3" s="134"/>
    </row>
    <row r="5" spans="1:5" ht="24.75" x14ac:dyDescent="0.25">
      <c r="A5" s="1" t="s">
        <v>0</v>
      </c>
      <c r="B5" s="1" t="s">
        <v>1</v>
      </c>
      <c r="C5" s="1" t="s">
        <v>3</v>
      </c>
      <c r="D5" s="1" t="s">
        <v>4</v>
      </c>
      <c r="E5" s="1" t="s">
        <v>5</v>
      </c>
    </row>
    <row r="7" spans="1:5" x14ac:dyDescent="0.25">
      <c r="A7" s="2" t="s">
        <v>6</v>
      </c>
      <c r="B7" s="2" t="s">
        <v>7</v>
      </c>
      <c r="C7" s="2" t="s">
        <v>8</v>
      </c>
      <c r="D7" s="126" t="s">
        <v>228</v>
      </c>
      <c r="E7" s="125">
        <v>500</v>
      </c>
    </row>
    <row r="8" spans="1:5" x14ac:dyDescent="0.25">
      <c r="A8" s="2" t="s">
        <v>6</v>
      </c>
      <c r="B8" s="2" t="s">
        <v>7</v>
      </c>
      <c r="C8" s="2" t="s">
        <v>9</v>
      </c>
      <c r="D8" s="2" t="s">
        <v>229</v>
      </c>
      <c r="E8" s="125">
        <v>1000</v>
      </c>
    </row>
    <row r="9" spans="1:5" x14ac:dyDescent="0.25">
      <c r="A9" s="2" t="s">
        <v>6</v>
      </c>
      <c r="B9" s="2" t="s">
        <v>7</v>
      </c>
      <c r="C9" s="2" t="s">
        <v>10</v>
      </c>
      <c r="D9" s="126" t="s">
        <v>228</v>
      </c>
      <c r="E9" s="125">
        <v>2000</v>
      </c>
    </row>
    <row r="10" spans="1:5" x14ac:dyDescent="0.25">
      <c r="A10" s="2" t="s">
        <v>6</v>
      </c>
      <c r="B10" s="2" t="s">
        <v>7</v>
      </c>
      <c r="C10" s="2" t="s">
        <v>11</v>
      </c>
      <c r="D10" s="126" t="s">
        <v>228</v>
      </c>
      <c r="E10" s="125">
        <v>500</v>
      </c>
    </row>
    <row r="11" spans="1:5" x14ac:dyDescent="0.25">
      <c r="A11" s="2" t="s">
        <v>6</v>
      </c>
      <c r="B11" s="2" t="s">
        <v>7</v>
      </c>
      <c r="C11" s="2" t="s">
        <v>12</v>
      </c>
      <c r="D11" s="126" t="s">
        <v>228</v>
      </c>
      <c r="E11" s="125">
        <v>500</v>
      </c>
    </row>
    <row r="12" spans="1:5" x14ac:dyDescent="0.25">
      <c r="A12" s="2" t="s">
        <v>6</v>
      </c>
      <c r="B12" s="2" t="s">
        <v>7</v>
      </c>
      <c r="C12" s="2" t="s">
        <v>9</v>
      </c>
      <c r="D12" s="126" t="s">
        <v>228</v>
      </c>
      <c r="E12" s="125">
        <v>1000</v>
      </c>
    </row>
    <row r="13" spans="1:5" x14ac:dyDescent="0.25">
      <c r="A13" s="2" t="s">
        <v>13</v>
      </c>
      <c r="B13" s="2" t="s">
        <v>7</v>
      </c>
      <c r="C13" s="2" t="s">
        <v>14</v>
      </c>
      <c r="D13" s="126" t="s">
        <v>228</v>
      </c>
      <c r="E13" s="125">
        <v>2000</v>
      </c>
    </row>
    <row r="14" spans="1:5" x14ac:dyDescent="0.25">
      <c r="A14" s="2" t="s">
        <v>13</v>
      </c>
      <c r="B14" s="2" t="s">
        <v>7</v>
      </c>
      <c r="C14" s="2" t="s">
        <v>15</v>
      </c>
      <c r="D14" s="126" t="s">
        <v>228</v>
      </c>
      <c r="E14" s="125">
        <v>750</v>
      </c>
    </row>
    <row r="15" spans="1:5" x14ac:dyDescent="0.25">
      <c r="A15" s="2" t="s">
        <v>16</v>
      </c>
      <c r="B15" s="2" t="s">
        <v>7</v>
      </c>
      <c r="C15" s="2" t="s">
        <v>17</v>
      </c>
      <c r="D15" s="126" t="s">
        <v>228</v>
      </c>
      <c r="E15" s="125">
        <v>2000</v>
      </c>
    </row>
    <row r="16" spans="1:5" x14ac:dyDescent="0.25">
      <c r="A16" s="2" t="s">
        <v>16</v>
      </c>
      <c r="B16" s="2" t="s">
        <v>7</v>
      </c>
      <c r="C16" s="2" t="s">
        <v>18</v>
      </c>
      <c r="D16" s="126" t="s">
        <v>228</v>
      </c>
      <c r="E16" s="125">
        <v>1000</v>
      </c>
    </row>
    <row r="17" spans="1:7" x14ac:dyDescent="0.25">
      <c r="A17" s="2" t="s">
        <v>19</v>
      </c>
      <c r="B17" s="2" t="s">
        <v>7</v>
      </c>
      <c r="C17" s="2" t="s">
        <v>20</v>
      </c>
      <c r="D17" s="126" t="s">
        <v>228</v>
      </c>
      <c r="E17" s="125">
        <v>250</v>
      </c>
      <c r="G17" s="5"/>
    </row>
    <row r="18" spans="1:7" x14ac:dyDescent="0.25">
      <c r="A18" s="2" t="s">
        <v>19</v>
      </c>
      <c r="B18" s="2" t="s">
        <v>7</v>
      </c>
      <c r="C18" s="2" t="s">
        <v>21</v>
      </c>
      <c r="D18" s="126" t="s">
        <v>228</v>
      </c>
      <c r="E18" s="125">
        <v>2000</v>
      </c>
    </row>
    <row r="19" spans="1:7" x14ac:dyDescent="0.25">
      <c r="A19" s="2" t="s">
        <v>22</v>
      </c>
      <c r="B19" s="2" t="s">
        <v>23</v>
      </c>
      <c r="C19" s="2" t="s">
        <v>24</v>
      </c>
      <c r="D19" s="2" t="s">
        <v>25</v>
      </c>
      <c r="E19" s="125">
        <v>750</v>
      </c>
    </row>
    <row r="20" spans="1:7" x14ac:dyDescent="0.25">
      <c r="A20" s="2" t="s">
        <v>22</v>
      </c>
      <c r="B20" s="2" t="s">
        <v>23</v>
      </c>
      <c r="C20" s="2" t="s">
        <v>26</v>
      </c>
      <c r="D20" s="2" t="s">
        <v>27</v>
      </c>
      <c r="E20" s="125">
        <v>1000</v>
      </c>
      <c r="G20" s="5"/>
    </row>
    <row r="21" spans="1:7" x14ac:dyDescent="0.25">
      <c r="A21" s="2" t="s">
        <v>28</v>
      </c>
      <c r="B21" s="2" t="s">
        <v>7</v>
      </c>
      <c r="C21" s="2" t="s">
        <v>29</v>
      </c>
      <c r="D21" s="126" t="s">
        <v>228</v>
      </c>
      <c r="E21" s="125">
        <v>750</v>
      </c>
    </row>
    <row r="22" spans="1:7" x14ac:dyDescent="0.25">
      <c r="A22" s="2" t="s">
        <v>30</v>
      </c>
      <c r="B22" s="2" t="s">
        <v>23</v>
      </c>
      <c r="C22" s="2" t="s">
        <v>31</v>
      </c>
      <c r="D22" s="2" t="s">
        <v>32</v>
      </c>
      <c r="E22" s="125">
        <v>750</v>
      </c>
    </row>
    <row r="23" spans="1:7" x14ac:dyDescent="0.25">
      <c r="A23" s="2" t="s">
        <v>30</v>
      </c>
      <c r="B23" s="2" t="s">
        <v>23</v>
      </c>
      <c r="C23" s="2" t="s">
        <v>12</v>
      </c>
      <c r="D23" s="2" t="s">
        <v>33</v>
      </c>
      <c r="E23" s="125">
        <v>400</v>
      </c>
      <c r="G23" s="5"/>
    </row>
    <row r="24" spans="1:7" x14ac:dyDescent="0.25">
      <c r="A24" s="2" t="s">
        <v>30</v>
      </c>
      <c r="B24" s="2" t="s">
        <v>23</v>
      </c>
      <c r="C24" s="2" t="s">
        <v>18</v>
      </c>
      <c r="D24" s="2" t="s">
        <v>34</v>
      </c>
      <c r="E24" s="125">
        <v>400</v>
      </c>
    </row>
    <row r="25" spans="1:7" x14ac:dyDescent="0.25">
      <c r="A25" s="2" t="s">
        <v>35</v>
      </c>
      <c r="B25" s="2" t="s">
        <v>7</v>
      </c>
      <c r="C25" s="2" t="s">
        <v>36</v>
      </c>
      <c r="D25" s="126" t="s">
        <v>228</v>
      </c>
      <c r="E25" s="125">
        <v>750</v>
      </c>
      <c r="G25" s="5"/>
    </row>
    <row r="26" spans="1:7" x14ac:dyDescent="0.25">
      <c r="A26" s="2" t="s">
        <v>35</v>
      </c>
      <c r="B26" s="2" t="s">
        <v>7</v>
      </c>
      <c r="C26" s="2" t="s">
        <v>37</v>
      </c>
      <c r="D26" s="2" t="s">
        <v>43</v>
      </c>
      <c r="E26" s="125">
        <v>1000</v>
      </c>
    </row>
    <row r="27" spans="1:7" x14ac:dyDescent="0.25">
      <c r="A27" s="2" t="s">
        <v>35</v>
      </c>
      <c r="B27" s="2" t="s">
        <v>23</v>
      </c>
      <c r="C27" s="2" t="s">
        <v>18</v>
      </c>
      <c r="D27" s="2" t="s">
        <v>38</v>
      </c>
      <c r="E27" s="125">
        <v>600</v>
      </c>
    </row>
    <row r="28" spans="1:7" x14ac:dyDescent="0.25">
      <c r="A28" s="2" t="s">
        <v>35</v>
      </c>
      <c r="B28" s="2" t="s">
        <v>23</v>
      </c>
      <c r="C28" s="2" t="s">
        <v>39</v>
      </c>
      <c r="D28" s="2" t="s">
        <v>40</v>
      </c>
      <c r="E28" s="125">
        <v>5</v>
      </c>
    </row>
    <row r="29" spans="1:7" x14ac:dyDescent="0.25">
      <c r="A29" s="2" t="s">
        <v>41</v>
      </c>
      <c r="B29" s="2" t="s">
        <v>23</v>
      </c>
      <c r="C29" s="2" t="s">
        <v>42</v>
      </c>
      <c r="D29" s="2" t="s">
        <v>43</v>
      </c>
      <c r="E29" s="125">
        <v>1000</v>
      </c>
    </row>
    <row r="30" spans="1:7" x14ac:dyDescent="0.25">
      <c r="A30" s="2" t="s">
        <v>44</v>
      </c>
      <c r="B30" s="2" t="s">
        <v>7</v>
      </c>
      <c r="C30" s="2" t="s">
        <v>45</v>
      </c>
      <c r="D30" s="2" t="s">
        <v>34</v>
      </c>
      <c r="E30" s="125">
        <v>400</v>
      </c>
    </row>
    <row r="31" spans="1:7" x14ac:dyDescent="0.25">
      <c r="A31" s="2" t="s">
        <v>44</v>
      </c>
      <c r="B31" s="2" t="s">
        <v>23</v>
      </c>
      <c r="C31" s="2" t="s">
        <v>46</v>
      </c>
      <c r="D31" s="2" t="s">
        <v>32</v>
      </c>
      <c r="E31" s="125">
        <v>750</v>
      </c>
    </row>
    <row r="32" spans="1:7" x14ac:dyDescent="0.25">
      <c r="A32" s="2" t="s">
        <v>47</v>
      </c>
      <c r="B32" s="2" t="s">
        <v>7</v>
      </c>
      <c r="C32" s="2" t="s">
        <v>48</v>
      </c>
      <c r="D32" s="126" t="s">
        <v>228</v>
      </c>
      <c r="E32" s="125">
        <v>500</v>
      </c>
    </row>
    <row r="33" spans="1:8" x14ac:dyDescent="0.25">
      <c r="A33" s="2" t="s">
        <v>47</v>
      </c>
      <c r="B33" s="2" t="s">
        <v>7</v>
      </c>
      <c r="C33" s="2" t="s">
        <v>49</v>
      </c>
      <c r="D33" s="126" t="s">
        <v>228</v>
      </c>
      <c r="E33" s="125">
        <v>750</v>
      </c>
    </row>
    <row r="34" spans="1:8" x14ac:dyDescent="0.25">
      <c r="A34" s="2" t="s">
        <v>47</v>
      </c>
      <c r="B34" s="2" t="s">
        <v>23</v>
      </c>
      <c r="C34" s="2" t="s">
        <v>50</v>
      </c>
      <c r="D34" s="2" t="s">
        <v>32</v>
      </c>
      <c r="E34" s="125">
        <v>750</v>
      </c>
    </row>
    <row r="35" spans="1:8" x14ac:dyDescent="0.25">
      <c r="A35" s="2" t="s">
        <v>51</v>
      </c>
      <c r="B35" s="2" t="s">
        <v>7</v>
      </c>
      <c r="C35" s="2" t="s">
        <v>17</v>
      </c>
      <c r="D35" s="2" t="s">
        <v>230</v>
      </c>
      <c r="E35" s="3">
        <v>2500</v>
      </c>
    </row>
    <row r="36" spans="1:8" x14ac:dyDescent="0.25">
      <c r="A36" s="2" t="s">
        <v>51</v>
      </c>
      <c r="B36" s="2" t="s">
        <v>7</v>
      </c>
      <c r="C36" s="2" t="s">
        <v>17</v>
      </c>
      <c r="D36" s="2" t="s">
        <v>230</v>
      </c>
      <c r="E36" s="3">
        <v>2500</v>
      </c>
    </row>
    <row r="37" spans="1:8" x14ac:dyDescent="0.25">
      <c r="A37" s="2" t="s">
        <v>51</v>
      </c>
      <c r="B37" s="2" t="s">
        <v>7</v>
      </c>
      <c r="C37" s="2" t="s">
        <v>9</v>
      </c>
      <c r="D37" s="2" t="s">
        <v>231</v>
      </c>
      <c r="E37" s="3">
        <v>3000</v>
      </c>
    </row>
    <row r="38" spans="1:8" x14ac:dyDescent="0.25">
      <c r="A38" s="2" t="s">
        <v>52</v>
      </c>
      <c r="B38" s="2" t="s">
        <v>7</v>
      </c>
      <c r="C38" s="2" t="s">
        <v>29</v>
      </c>
      <c r="D38" s="2" t="s">
        <v>43</v>
      </c>
      <c r="E38" s="3">
        <v>1000</v>
      </c>
    </row>
    <row r="39" spans="1:8" x14ac:dyDescent="0.25">
      <c r="A39" s="2" t="s">
        <v>52</v>
      </c>
      <c r="B39" s="2" t="s">
        <v>23</v>
      </c>
      <c r="C39" s="2" t="s">
        <v>53</v>
      </c>
      <c r="D39" s="2" t="s">
        <v>32</v>
      </c>
      <c r="E39" s="3">
        <v>750</v>
      </c>
    </row>
    <row r="40" spans="1:8" x14ac:dyDescent="0.25">
      <c r="A40" s="2" t="s">
        <v>54</v>
      </c>
      <c r="B40" s="2" t="s">
        <v>7</v>
      </c>
      <c r="C40" s="2" t="s">
        <v>55</v>
      </c>
      <c r="D40" s="2" t="s">
        <v>56</v>
      </c>
      <c r="E40" s="3">
        <v>2500</v>
      </c>
    </row>
    <row r="41" spans="1:8" x14ac:dyDescent="0.25">
      <c r="A41" s="2" t="s">
        <v>57</v>
      </c>
      <c r="B41" s="2" t="s">
        <v>23</v>
      </c>
      <c r="C41" s="2" t="s">
        <v>58</v>
      </c>
      <c r="D41" s="2" t="s">
        <v>27</v>
      </c>
      <c r="E41" s="3">
        <v>1000</v>
      </c>
    </row>
    <row r="42" spans="1:8" x14ac:dyDescent="0.25">
      <c r="A42" s="2" t="s">
        <v>59</v>
      </c>
      <c r="B42" s="2" t="s">
        <v>23</v>
      </c>
      <c r="C42" s="2" t="s">
        <v>49</v>
      </c>
      <c r="D42" s="2" t="s">
        <v>60</v>
      </c>
      <c r="E42" s="3">
        <v>6000</v>
      </c>
    </row>
    <row r="43" spans="1:8" x14ac:dyDescent="0.25">
      <c r="A43" s="2" t="s">
        <v>59</v>
      </c>
      <c r="B43" s="2" t="s">
        <v>23</v>
      </c>
      <c r="C43" s="2" t="s">
        <v>62</v>
      </c>
      <c r="D43" s="2" t="s">
        <v>32</v>
      </c>
      <c r="E43" s="3">
        <v>750</v>
      </c>
    </row>
    <row r="44" spans="1:8" x14ac:dyDescent="0.25">
      <c r="A44" s="2" t="s">
        <v>59</v>
      </c>
      <c r="B44" s="2" t="s">
        <v>23</v>
      </c>
      <c r="C44" s="2" t="s">
        <v>63</v>
      </c>
      <c r="D44" s="2" t="s">
        <v>43</v>
      </c>
      <c r="E44" s="3">
        <v>1000</v>
      </c>
    </row>
    <row r="45" spans="1:8" x14ac:dyDescent="0.25">
      <c r="A45" s="2" t="s">
        <v>59</v>
      </c>
      <c r="B45" s="2" t="s">
        <v>23</v>
      </c>
      <c r="C45" s="2" t="s">
        <v>17</v>
      </c>
      <c r="D45" s="2" t="s">
        <v>25</v>
      </c>
      <c r="E45" s="3">
        <v>750</v>
      </c>
    </row>
    <row r="46" spans="1:8" x14ac:dyDescent="0.25">
      <c r="A46" s="2" t="s">
        <v>64</v>
      </c>
      <c r="B46" s="2" t="s">
        <v>23</v>
      </c>
      <c r="C46" s="2" t="s">
        <v>15</v>
      </c>
      <c r="D46" s="2" t="s">
        <v>61</v>
      </c>
      <c r="E46" s="3">
        <v>5000</v>
      </c>
    </row>
    <row r="47" spans="1:8" x14ac:dyDescent="0.25">
      <c r="A47" s="2" t="s">
        <v>65</v>
      </c>
      <c r="B47" s="2" t="s">
        <v>23</v>
      </c>
      <c r="C47" s="2" t="s">
        <v>66</v>
      </c>
      <c r="D47" s="2" t="s">
        <v>32</v>
      </c>
      <c r="E47" s="3">
        <v>750</v>
      </c>
      <c r="H47">
        <v>47950</v>
      </c>
    </row>
    <row r="48" spans="1:8" s="4" customFormat="1" x14ac:dyDescent="0.25">
      <c r="A48" s="2" t="s">
        <v>65</v>
      </c>
      <c r="B48" s="2" t="s">
        <v>7</v>
      </c>
      <c r="C48" s="2" t="s">
        <v>8</v>
      </c>
      <c r="D48" s="2" t="s">
        <v>32</v>
      </c>
      <c r="E48" s="3">
        <v>750</v>
      </c>
      <c r="H48" s="4">
        <v>-37205</v>
      </c>
    </row>
    <row r="49" spans="1:8" s="4" customFormat="1" x14ac:dyDescent="0.25">
      <c r="A49" s="2" t="s">
        <v>138</v>
      </c>
      <c r="B49" s="2" t="s">
        <v>23</v>
      </c>
      <c r="C49" s="2" t="s">
        <v>62</v>
      </c>
      <c r="D49" s="2" t="s">
        <v>148</v>
      </c>
      <c r="E49" s="3">
        <v>750</v>
      </c>
      <c r="H49" s="4">
        <f>SUM(H47:H48)</f>
        <v>10745</v>
      </c>
    </row>
    <row r="50" spans="1:8" s="4" customFormat="1" x14ac:dyDescent="0.25">
      <c r="A50" s="2" t="s">
        <v>149</v>
      </c>
      <c r="B50" s="2" t="s">
        <v>7</v>
      </c>
      <c r="C50" s="2" t="s">
        <v>150</v>
      </c>
      <c r="D50" s="2" t="s">
        <v>34</v>
      </c>
      <c r="E50" s="3">
        <v>400</v>
      </c>
    </row>
    <row r="51" spans="1:8" s="4" customFormat="1" x14ac:dyDescent="0.25">
      <c r="A51" s="2"/>
      <c r="B51" s="2"/>
      <c r="C51" s="2"/>
      <c r="D51" s="2"/>
      <c r="E51" s="3"/>
    </row>
    <row r="52" spans="1:8" x14ac:dyDescent="0.25">
      <c r="E52" s="5">
        <f>SUM(E7:E50)</f>
        <v>53455</v>
      </c>
    </row>
    <row r="55" spans="1:8" x14ac:dyDescent="0.25">
      <c r="A55" s="136"/>
      <c r="B55" s="136"/>
      <c r="C55" s="136"/>
      <c r="D55" s="136"/>
      <c r="E55" s="136"/>
    </row>
  </sheetData>
  <mergeCells count="4">
    <mergeCell ref="A55:E55"/>
    <mergeCell ref="A1:E1"/>
    <mergeCell ref="A2:E2"/>
    <mergeCell ref="A3:E3"/>
  </mergeCells>
  <pageMargins left="0.7" right="0.7" top="0.75" bottom="0.75" header="0.3" footer="0.3"/>
  <pageSetup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H31"/>
  <sheetViews>
    <sheetView zoomScaleNormal="100" workbookViewId="0">
      <selection activeCell="D15" sqref="D15"/>
    </sheetView>
  </sheetViews>
  <sheetFormatPr defaultRowHeight="12.75" x14ac:dyDescent="0.2"/>
  <cols>
    <col min="1" max="3" width="8.85546875" style="7"/>
    <col min="4" max="4" width="15.42578125" style="7" bestFit="1" customWidth="1"/>
    <col min="5" max="7" width="8.85546875" style="7"/>
    <col min="8" max="8" width="12.140625" style="7" customWidth="1"/>
    <col min="9" max="259" width="8.85546875" style="7"/>
    <col min="260" max="260" width="12.42578125" style="7" bestFit="1" customWidth="1"/>
    <col min="261" max="515" width="8.85546875" style="7"/>
    <col min="516" max="516" width="12.42578125" style="7" bestFit="1" customWidth="1"/>
    <col min="517" max="771" width="8.85546875" style="7"/>
    <col min="772" max="772" width="12.42578125" style="7" bestFit="1" customWidth="1"/>
    <col min="773" max="1027" width="8.85546875" style="7"/>
    <col min="1028" max="1028" width="12.42578125" style="7" bestFit="1" customWidth="1"/>
    <col min="1029" max="1283" width="8.85546875" style="7"/>
    <col min="1284" max="1284" width="12.42578125" style="7" bestFit="1" customWidth="1"/>
    <col min="1285" max="1539" width="8.85546875" style="7"/>
    <col min="1540" max="1540" width="12.42578125" style="7" bestFit="1" customWidth="1"/>
    <col min="1541" max="1795" width="8.85546875" style="7"/>
    <col min="1796" max="1796" width="12.42578125" style="7" bestFit="1" customWidth="1"/>
    <col min="1797" max="2051" width="8.85546875" style="7"/>
    <col min="2052" max="2052" width="12.42578125" style="7" bestFit="1" customWidth="1"/>
    <col min="2053" max="2307" width="8.85546875" style="7"/>
    <col min="2308" max="2308" width="12.42578125" style="7" bestFit="1" customWidth="1"/>
    <col min="2309" max="2563" width="8.85546875" style="7"/>
    <col min="2564" max="2564" width="12.42578125" style="7" bestFit="1" customWidth="1"/>
    <col min="2565" max="2819" width="8.85546875" style="7"/>
    <col min="2820" max="2820" width="12.42578125" style="7" bestFit="1" customWidth="1"/>
    <col min="2821" max="3075" width="8.85546875" style="7"/>
    <col min="3076" max="3076" width="12.42578125" style="7" bestFit="1" customWidth="1"/>
    <col min="3077" max="3331" width="8.85546875" style="7"/>
    <col min="3332" max="3332" width="12.42578125" style="7" bestFit="1" customWidth="1"/>
    <col min="3333" max="3587" width="8.85546875" style="7"/>
    <col min="3588" max="3588" width="12.42578125" style="7" bestFit="1" customWidth="1"/>
    <col min="3589" max="3843" width="8.85546875" style="7"/>
    <col min="3844" max="3844" width="12.42578125" style="7" bestFit="1" customWidth="1"/>
    <col min="3845" max="4099" width="8.85546875" style="7"/>
    <col min="4100" max="4100" width="12.42578125" style="7" bestFit="1" customWidth="1"/>
    <col min="4101" max="4355" width="8.85546875" style="7"/>
    <col min="4356" max="4356" width="12.42578125" style="7" bestFit="1" customWidth="1"/>
    <col min="4357" max="4611" width="8.85546875" style="7"/>
    <col min="4612" max="4612" width="12.42578125" style="7" bestFit="1" customWidth="1"/>
    <col min="4613" max="4867" width="8.85546875" style="7"/>
    <col min="4868" max="4868" width="12.42578125" style="7" bestFit="1" customWidth="1"/>
    <col min="4869" max="5123" width="8.85546875" style="7"/>
    <col min="5124" max="5124" width="12.42578125" style="7" bestFit="1" customWidth="1"/>
    <col min="5125" max="5379" width="8.85546875" style="7"/>
    <col min="5380" max="5380" width="12.42578125" style="7" bestFit="1" customWidth="1"/>
    <col min="5381" max="5635" width="8.85546875" style="7"/>
    <col min="5636" max="5636" width="12.42578125" style="7" bestFit="1" customWidth="1"/>
    <col min="5637" max="5891" width="8.85546875" style="7"/>
    <col min="5892" max="5892" width="12.42578125" style="7" bestFit="1" customWidth="1"/>
    <col min="5893" max="6147" width="8.85546875" style="7"/>
    <col min="6148" max="6148" width="12.42578125" style="7" bestFit="1" customWidth="1"/>
    <col min="6149" max="6403" width="8.85546875" style="7"/>
    <col min="6404" max="6404" width="12.42578125" style="7" bestFit="1" customWidth="1"/>
    <col min="6405" max="6659" width="8.85546875" style="7"/>
    <col min="6660" max="6660" width="12.42578125" style="7" bestFit="1" customWidth="1"/>
    <col min="6661" max="6915" width="8.85546875" style="7"/>
    <col min="6916" max="6916" width="12.42578125" style="7" bestFit="1" customWidth="1"/>
    <col min="6917" max="7171" width="8.85546875" style="7"/>
    <col min="7172" max="7172" width="12.42578125" style="7" bestFit="1" customWidth="1"/>
    <col min="7173" max="7427" width="8.85546875" style="7"/>
    <col min="7428" max="7428" width="12.42578125" style="7" bestFit="1" customWidth="1"/>
    <col min="7429" max="7683" width="8.85546875" style="7"/>
    <col min="7684" max="7684" width="12.42578125" style="7" bestFit="1" customWidth="1"/>
    <col min="7685" max="7939" width="8.85546875" style="7"/>
    <col min="7940" max="7940" width="12.42578125" style="7" bestFit="1" customWidth="1"/>
    <col min="7941" max="8195" width="8.85546875" style="7"/>
    <col min="8196" max="8196" width="12.42578125" style="7" bestFit="1" customWidth="1"/>
    <col min="8197" max="8451" width="8.85546875" style="7"/>
    <col min="8452" max="8452" width="12.42578125" style="7" bestFit="1" customWidth="1"/>
    <col min="8453" max="8707" width="8.85546875" style="7"/>
    <col min="8708" max="8708" width="12.42578125" style="7" bestFit="1" customWidth="1"/>
    <col min="8709" max="8963" width="8.85546875" style="7"/>
    <col min="8964" max="8964" width="12.42578125" style="7" bestFit="1" customWidth="1"/>
    <col min="8965" max="9219" width="8.85546875" style="7"/>
    <col min="9220" max="9220" width="12.42578125" style="7" bestFit="1" customWidth="1"/>
    <col min="9221" max="9475" width="8.85546875" style="7"/>
    <col min="9476" max="9476" width="12.42578125" style="7" bestFit="1" customWidth="1"/>
    <col min="9477" max="9731" width="8.85546875" style="7"/>
    <col min="9732" max="9732" width="12.42578125" style="7" bestFit="1" customWidth="1"/>
    <col min="9733" max="9987" width="8.85546875" style="7"/>
    <col min="9988" max="9988" width="12.42578125" style="7" bestFit="1" customWidth="1"/>
    <col min="9989" max="10243" width="8.85546875" style="7"/>
    <col min="10244" max="10244" width="12.42578125" style="7" bestFit="1" customWidth="1"/>
    <col min="10245" max="10499" width="8.85546875" style="7"/>
    <col min="10500" max="10500" width="12.42578125" style="7" bestFit="1" customWidth="1"/>
    <col min="10501" max="10755" width="8.85546875" style="7"/>
    <col min="10756" max="10756" width="12.42578125" style="7" bestFit="1" customWidth="1"/>
    <col min="10757" max="11011" width="8.85546875" style="7"/>
    <col min="11012" max="11012" width="12.42578125" style="7" bestFit="1" customWidth="1"/>
    <col min="11013" max="11267" width="8.85546875" style="7"/>
    <col min="11268" max="11268" width="12.42578125" style="7" bestFit="1" customWidth="1"/>
    <col min="11269" max="11523" width="8.85546875" style="7"/>
    <col min="11524" max="11524" width="12.42578125" style="7" bestFit="1" customWidth="1"/>
    <col min="11525" max="11779" width="8.85546875" style="7"/>
    <col min="11780" max="11780" width="12.42578125" style="7" bestFit="1" customWidth="1"/>
    <col min="11781" max="12035" width="8.85546875" style="7"/>
    <col min="12036" max="12036" width="12.42578125" style="7" bestFit="1" customWidth="1"/>
    <col min="12037" max="12291" width="8.85546875" style="7"/>
    <col min="12292" max="12292" width="12.42578125" style="7" bestFit="1" customWidth="1"/>
    <col min="12293" max="12547" width="8.85546875" style="7"/>
    <col min="12548" max="12548" width="12.42578125" style="7" bestFit="1" customWidth="1"/>
    <col min="12549" max="12803" width="8.85546875" style="7"/>
    <col min="12804" max="12804" width="12.42578125" style="7" bestFit="1" customWidth="1"/>
    <col min="12805" max="13059" width="8.85546875" style="7"/>
    <col min="13060" max="13060" width="12.42578125" style="7" bestFit="1" customWidth="1"/>
    <col min="13061" max="13315" width="8.85546875" style="7"/>
    <col min="13316" max="13316" width="12.42578125" style="7" bestFit="1" customWidth="1"/>
    <col min="13317" max="13571" width="8.85546875" style="7"/>
    <col min="13572" max="13572" width="12.42578125" style="7" bestFit="1" customWidth="1"/>
    <col min="13573" max="13827" width="8.85546875" style="7"/>
    <col min="13828" max="13828" width="12.42578125" style="7" bestFit="1" customWidth="1"/>
    <col min="13829" max="14083" width="8.85546875" style="7"/>
    <col min="14084" max="14084" width="12.42578125" style="7" bestFit="1" customWidth="1"/>
    <col min="14085" max="14339" width="8.85546875" style="7"/>
    <col min="14340" max="14340" width="12.42578125" style="7" bestFit="1" customWidth="1"/>
    <col min="14341" max="14595" width="8.85546875" style="7"/>
    <col min="14596" max="14596" width="12.42578125" style="7" bestFit="1" customWidth="1"/>
    <col min="14597" max="14851" width="8.85546875" style="7"/>
    <col min="14852" max="14852" width="12.42578125" style="7" bestFit="1" customWidth="1"/>
    <col min="14853" max="15107" width="8.85546875" style="7"/>
    <col min="15108" max="15108" width="12.42578125" style="7" bestFit="1" customWidth="1"/>
    <col min="15109" max="15363" width="8.85546875" style="7"/>
    <col min="15364" max="15364" width="12.42578125" style="7" bestFit="1" customWidth="1"/>
    <col min="15365" max="15619" width="8.85546875" style="7"/>
    <col min="15620" max="15620" width="12.42578125" style="7" bestFit="1" customWidth="1"/>
    <col min="15621" max="15875" width="8.85546875" style="7"/>
    <col min="15876" max="15876" width="12.42578125" style="7" bestFit="1" customWidth="1"/>
    <col min="15877" max="16131" width="8.85546875" style="7"/>
    <col min="16132" max="16132" width="12.42578125" style="7" bestFit="1" customWidth="1"/>
    <col min="16133" max="16384" width="8.85546875" style="7"/>
  </cols>
  <sheetData>
    <row r="2" spans="1:8" x14ac:dyDescent="0.2">
      <c r="A2" s="6" t="s">
        <v>151</v>
      </c>
    </row>
    <row r="3" spans="1:8" ht="15" x14ac:dyDescent="0.25">
      <c r="A3" s="6" t="s">
        <v>70</v>
      </c>
      <c r="D3" s="8">
        <v>135661.94</v>
      </c>
    </row>
    <row r="4" spans="1:8" x14ac:dyDescent="0.2">
      <c r="A4" s="6" t="s">
        <v>71</v>
      </c>
      <c r="D4" s="9">
        <v>53455</v>
      </c>
    </row>
    <row r="5" spans="1:8" ht="15" x14ac:dyDescent="0.25">
      <c r="A5" s="6" t="s">
        <v>72</v>
      </c>
      <c r="D5" s="10">
        <v>-20240.77</v>
      </c>
      <c r="F5" s="5" t="s">
        <v>73</v>
      </c>
      <c r="H5" s="5" t="s">
        <v>73</v>
      </c>
    </row>
    <row r="6" spans="1:8" x14ac:dyDescent="0.2">
      <c r="A6" s="6" t="s">
        <v>74</v>
      </c>
      <c r="D6" s="11">
        <f>SUM(D3+D4+D5)</f>
        <v>168876.17</v>
      </c>
      <c r="H6" s="7" t="s">
        <v>73</v>
      </c>
    </row>
    <row r="7" spans="1:8" x14ac:dyDescent="0.2">
      <c r="A7" s="6"/>
      <c r="D7" s="11"/>
    </row>
    <row r="8" spans="1:8" x14ac:dyDescent="0.2">
      <c r="A8" s="6" t="s">
        <v>152</v>
      </c>
      <c r="D8" s="11">
        <v>168876.17</v>
      </c>
    </row>
    <row r="9" spans="1:8" x14ac:dyDescent="0.2">
      <c r="A9" s="6" t="s">
        <v>75</v>
      </c>
      <c r="D9" s="12">
        <v>-168876.17</v>
      </c>
    </row>
    <row r="10" spans="1:8" x14ac:dyDescent="0.2">
      <c r="A10" s="6" t="s">
        <v>76</v>
      </c>
      <c r="D10" s="11">
        <f>SUM(D8:D9)</f>
        <v>0</v>
      </c>
    </row>
    <row r="11" spans="1:8" x14ac:dyDescent="0.2">
      <c r="A11" s="6"/>
      <c r="D11" s="11"/>
    </row>
    <row r="12" spans="1:8" x14ac:dyDescent="0.2">
      <c r="A12" s="7" t="s">
        <v>77</v>
      </c>
    </row>
    <row r="13" spans="1:8" x14ac:dyDescent="0.2">
      <c r="A13" s="6" t="s">
        <v>78</v>
      </c>
      <c r="D13" s="11">
        <f>D6</f>
        <v>168876.17</v>
      </c>
    </row>
    <row r="14" spans="1:8" x14ac:dyDescent="0.2">
      <c r="A14" s="6" t="s">
        <v>153</v>
      </c>
      <c r="D14" s="13">
        <v>10750</v>
      </c>
      <c r="E14" s="7" t="s">
        <v>73</v>
      </c>
    </row>
    <row r="15" spans="1:8" x14ac:dyDescent="0.2">
      <c r="A15" s="6" t="s">
        <v>154</v>
      </c>
      <c r="D15" s="22">
        <v>-25457.22</v>
      </c>
    </row>
    <row r="16" spans="1:8" x14ac:dyDescent="0.2">
      <c r="A16" s="7" t="s">
        <v>79</v>
      </c>
      <c r="D16" s="11">
        <f>SUM(D13:D15)</f>
        <v>154168.95000000001</v>
      </c>
    </row>
    <row r="17" spans="1:8" x14ac:dyDescent="0.2">
      <c r="D17" s="14"/>
    </row>
    <row r="18" spans="1:8" x14ac:dyDescent="0.2">
      <c r="A18" s="6" t="s">
        <v>73</v>
      </c>
      <c r="D18" s="14"/>
    </row>
    <row r="19" spans="1:8" ht="15" x14ac:dyDescent="0.25">
      <c r="D19" s="11"/>
      <c r="H19" s="5" t="s">
        <v>73</v>
      </c>
    </row>
    <row r="21" spans="1:8" x14ac:dyDescent="0.2">
      <c r="H21" s="11"/>
    </row>
    <row r="22" spans="1:8" x14ac:dyDescent="0.2">
      <c r="E22" s="15" t="s">
        <v>80</v>
      </c>
      <c r="F22" s="15"/>
      <c r="G22" s="15"/>
    </row>
    <row r="23" spans="1:8" x14ac:dyDescent="0.2">
      <c r="E23" s="15" t="s">
        <v>81</v>
      </c>
      <c r="F23" s="15"/>
      <c r="G23" s="15">
        <v>2000</v>
      </c>
      <c r="H23" s="11"/>
    </row>
    <row r="24" spans="1:8" x14ac:dyDescent="0.2">
      <c r="E24" s="15" t="s">
        <v>82</v>
      </c>
      <c r="F24" s="15"/>
      <c r="G24" s="15">
        <v>750</v>
      </c>
    </row>
    <row r="25" spans="1:8" x14ac:dyDescent="0.2">
      <c r="E25" s="15" t="s">
        <v>83</v>
      </c>
      <c r="F25" s="15"/>
      <c r="G25" s="15">
        <v>750</v>
      </c>
    </row>
    <row r="26" spans="1:8" x14ac:dyDescent="0.2">
      <c r="E26" s="15" t="s">
        <v>84</v>
      </c>
      <c r="F26" s="15"/>
      <c r="G26" s="15">
        <v>1000</v>
      </c>
    </row>
    <row r="27" spans="1:8" x14ac:dyDescent="0.2">
      <c r="E27" s="15" t="s">
        <v>85</v>
      </c>
      <c r="F27" s="15"/>
      <c r="G27" s="15">
        <v>2000</v>
      </c>
    </row>
    <row r="28" spans="1:8" x14ac:dyDescent="0.2">
      <c r="E28" s="15" t="s">
        <v>86</v>
      </c>
      <c r="F28" s="15"/>
      <c r="G28" s="15">
        <v>750</v>
      </c>
    </row>
    <row r="29" spans="1:8" x14ac:dyDescent="0.2">
      <c r="E29" s="15" t="s">
        <v>87</v>
      </c>
      <c r="F29" s="15"/>
      <c r="G29" s="15">
        <v>250</v>
      </c>
    </row>
    <row r="30" spans="1:8" x14ac:dyDescent="0.2">
      <c r="E30" s="15" t="s">
        <v>88</v>
      </c>
      <c r="F30" s="15"/>
      <c r="G30" s="15">
        <v>500</v>
      </c>
    </row>
    <row r="31" spans="1:8" x14ac:dyDescent="0.2">
      <c r="E31" s="15"/>
      <c r="F31" s="15"/>
      <c r="G31" s="15">
        <f>SUM(G23:G30)</f>
        <v>8000</v>
      </c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Member Companies</vt:lpstr>
      <vt:lpstr>Balance Sheet</vt:lpstr>
      <vt:lpstr>SOA</vt:lpstr>
      <vt:lpstr>Check Detail</vt:lpstr>
      <vt:lpstr>Deposit Detail</vt:lpstr>
      <vt:lpstr>TR 06142021</vt:lpstr>
      <vt:lpstr>'Balance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Lindsay Silveus</cp:lastModifiedBy>
  <cp:lastPrinted>2021-06-15T19:41:53Z</cp:lastPrinted>
  <dcterms:created xsi:type="dcterms:W3CDTF">2021-05-11T18:45:04Z</dcterms:created>
  <dcterms:modified xsi:type="dcterms:W3CDTF">2021-06-17T14:56:26Z</dcterms:modified>
</cp:coreProperties>
</file>